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43802\Objective\Objects\"/>
    </mc:Choice>
  </mc:AlternateContent>
  <bookViews>
    <workbookView xWindow="0" yWindow="1380" windowWidth="9585" windowHeight="4320"/>
  </bookViews>
  <sheets>
    <sheet name="Contents" sheetId="2" r:id="rId1"/>
    <sheet name="Overview" sheetId="35" r:id="rId2"/>
    <sheet name="Figure 4.1" sheetId="37" r:id="rId3"/>
    <sheet name="Figure 4.2" sheetId="39" r:id="rId4"/>
    <sheet name="Figure 4.3" sheetId="42" r:id="rId5"/>
    <sheet name="Figure 4.4" sheetId="52" r:id="rId6"/>
    <sheet name="Figure 4.5" sheetId="47" r:id="rId7"/>
    <sheet name="Figure 4.6" sheetId="48" r:id="rId8"/>
    <sheet name="Figure 4.7" sheetId="36" r:id="rId9"/>
    <sheet name="NSND-IT" sheetId="3" r:id="rId10"/>
    <sheet name="Figure 4.8" sheetId="15" r:id="rId11"/>
    <sheet name="Figure 4.9" sheetId="17" r:id="rId12"/>
    <sheet name="Figure 4.10" sheetId="53" r:id="rId13"/>
    <sheet name="Figure 4.11" sheetId="18" r:id="rId14"/>
    <sheet name="Figure 4.12" sheetId="54" r:id="rId15"/>
    <sheet name="Figure 4.13" sheetId="55" r:id="rId16"/>
    <sheet name="NDR" sheetId="6" r:id="rId17"/>
    <sheet name="Figure 4.14" sheetId="4" r:id="rId18"/>
    <sheet name="Figure 4.15" sheetId="7" r:id="rId19"/>
    <sheet name="LBTT" sheetId="9" r:id="rId20"/>
    <sheet name="Figure 4.16" sheetId="23" r:id="rId21"/>
    <sheet name="Figure 4.17" sheetId="24" r:id="rId22"/>
    <sheet name="Figure 4.18" sheetId="25" r:id="rId23"/>
    <sheet name="Figure 4.19" sheetId="27" r:id="rId24"/>
    <sheet name="Figure 4.20" sheetId="28" r:id="rId25"/>
    <sheet name="SLfT" sheetId="11" r:id="rId26"/>
    <sheet name="Figure 4.21" sheetId="29" r:id="rId27"/>
    <sheet name="Figure 4.22" sheetId="30" r:id="rId28"/>
    <sheet name="APD" sheetId="14" r:id="rId29"/>
    <sheet name="Figure 4.23" sheetId="33" r:id="rId30"/>
    <sheet name="VAT" sheetId="13" r:id="rId31"/>
    <sheet name="Figure 4.24" sheetId="31" r:id="rId32"/>
    <sheet name="Aggregates Levy" sheetId="45" r:id="rId33"/>
    <sheet name="Figure 4.25" sheetId="46" r:id="rId34"/>
  </sheets>
  <externalReferences>
    <externalReference r:id="rId35"/>
    <externalReference r:id="rId36"/>
    <externalReference r:id="rId37"/>
  </externalReferences>
  <definedNames>
    <definedName name="female" localSheetId="2">#REF!</definedName>
    <definedName name="female" localSheetId="12">#REF!</definedName>
    <definedName name="female" localSheetId="14">#REF!</definedName>
    <definedName name="female" localSheetId="15">#REF!</definedName>
    <definedName name="female" localSheetId="3">#REF!</definedName>
    <definedName name="female" localSheetId="4">#REF!</definedName>
    <definedName name="female" localSheetId="6">#REF!</definedName>
    <definedName name="female" localSheetId="7">#REF!</definedName>
    <definedName name="female" localSheetId="8">#REF!</definedName>
    <definedName name="female" localSheetId="1">#REF!</definedName>
    <definedName name="female">#REF!</definedName>
    <definedName name="male" localSheetId="2">#REF!</definedName>
    <definedName name="male" localSheetId="12">#REF!</definedName>
    <definedName name="male" localSheetId="14">#REF!</definedName>
    <definedName name="male" localSheetId="15">#REF!</definedName>
    <definedName name="male" localSheetId="3">#REF!</definedName>
    <definedName name="male" localSheetId="4">#REF!</definedName>
    <definedName name="male" localSheetId="6">#REF!</definedName>
    <definedName name="male" localSheetId="7">#REF!</definedName>
    <definedName name="male" localSheetId="8">#REF!</definedName>
    <definedName name="male" localSheetId="1">#REF!</definedName>
    <definedName name="male">#REF!</definedName>
    <definedName name="people" localSheetId="2">[1]Tab10!#REF!</definedName>
    <definedName name="people" localSheetId="12">[1]Tab10!#REF!</definedName>
    <definedName name="people" localSheetId="14">[1]Tab10!#REF!</definedName>
    <definedName name="people" localSheetId="15">[1]Tab10!#REF!</definedName>
    <definedName name="people" localSheetId="3">[1]Tab10!#REF!</definedName>
    <definedName name="people" localSheetId="4">[1]Tab10!#REF!</definedName>
    <definedName name="people" localSheetId="6">[1]Tab10!#REF!</definedName>
    <definedName name="people" localSheetId="7">[1]Tab10!#REF!</definedName>
    <definedName name="people" localSheetId="8">[1]Tab10!#REF!</definedName>
    <definedName name="people" localSheetId="1">[1]Tab10!#REF!</definedName>
    <definedName name="people">[1]Tab10!#REF!</definedName>
    <definedName name="Table">'[2]Table 13(Basic)'!$A$1:$K$532</definedName>
    <definedName name="Transactions">[3]Rest!$E$4</definedName>
    <definedName name="Transactions2" localSheetId="2">'[3]up to 500K'!#REF!</definedName>
    <definedName name="Transactions2" localSheetId="12">'[3]up to 500K'!#REF!</definedName>
    <definedName name="Transactions2" localSheetId="14">'[3]up to 500K'!#REF!</definedName>
    <definedName name="Transactions2" localSheetId="15">'[3]up to 500K'!#REF!</definedName>
    <definedName name="Transactions2" localSheetId="3">'[3]up to 500K'!#REF!</definedName>
    <definedName name="Transactions2" localSheetId="4">'[3]up to 500K'!#REF!</definedName>
    <definedName name="Transactions2" localSheetId="6">'[3]up to 500K'!#REF!</definedName>
    <definedName name="Transactions2" localSheetId="7">'[3]up to 500K'!#REF!</definedName>
    <definedName name="Transactions2" localSheetId="8">'[3]up to 500K'!#REF!</definedName>
    <definedName name="Transactions2" localSheetId="1">'[3]up to 500K'!#REF!</definedName>
    <definedName name="Transactions2">'[3]up to 500K'!#REF!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52" l="1"/>
  <c r="C6" i="17" l="1"/>
  <c r="C15" i="17" s="1"/>
  <c r="D26" i="52" l="1"/>
  <c r="E13" i="42" l="1"/>
  <c r="F13" i="42"/>
  <c r="E12" i="42"/>
  <c r="F12" i="42"/>
  <c r="E11" i="42"/>
  <c r="F11" i="42"/>
  <c r="F10" i="42"/>
  <c r="E10" i="42"/>
  <c r="E7" i="42"/>
  <c r="F7" i="42"/>
  <c r="D7" i="42"/>
  <c r="D10" i="37" l="1"/>
  <c r="E10" i="37"/>
  <c r="F10" i="37"/>
  <c r="G10" i="37"/>
  <c r="H10" i="37"/>
  <c r="I10" i="37"/>
  <c r="C10" i="37"/>
  <c r="D6" i="37"/>
  <c r="E6" i="37"/>
  <c r="F6" i="37"/>
  <c r="G6" i="37"/>
  <c r="H6" i="37"/>
  <c r="I6" i="37"/>
  <c r="C6" i="37"/>
</calcChain>
</file>

<file path=xl/sharedStrings.xml><?xml version="1.0" encoding="utf-8"?>
<sst xmlns="http://schemas.openxmlformats.org/spreadsheetml/2006/main" count="484" uniqueCount="166">
  <si>
    <t>Return to Contents</t>
  </si>
  <si>
    <t>2018-19</t>
  </si>
  <si>
    <t>2019-20</t>
  </si>
  <si>
    <t>2020-21</t>
  </si>
  <si>
    <t>2021-22</t>
  </si>
  <si>
    <t>2022-23</t>
  </si>
  <si>
    <t>2023-24</t>
  </si>
  <si>
    <t>2024-25</t>
  </si>
  <si>
    <t>Shaded cells refer to outturn available at time of publication.</t>
  </si>
  <si>
    <t>2017-18</t>
  </si>
  <si>
    <t>Total</t>
  </si>
  <si>
    <t>Non-Domestic Rates (NDR)</t>
  </si>
  <si>
    <t>Land and Buildings Transactions Tax (LBTT)</t>
  </si>
  <si>
    <t>Scottish Landfill Tax (SLfT)</t>
  </si>
  <si>
    <t>Value added tax (VAT)</t>
  </si>
  <si>
    <t>Air Passenger Duty (APD)</t>
  </si>
  <si>
    <t>2025-26</t>
  </si>
  <si>
    <t>Difference</t>
  </si>
  <si>
    <t>Shaded cells refer to provisional outturn available at time of publication.</t>
  </si>
  <si>
    <t>Data updates</t>
  </si>
  <si>
    <t>Methodology updates</t>
  </si>
  <si>
    <t>£ million</t>
  </si>
  <si>
    <t>Provisional contributable amount (A)</t>
  </si>
  <si>
    <t>Net effect of prior year adjustments (B)</t>
  </si>
  <si>
    <t>Distributable amount (C)</t>
  </si>
  <si>
    <t>Annual balance (D)
(A + B – C)</t>
  </si>
  <si>
    <t>Cumulative balance (E)
(E from previous year + D)</t>
  </si>
  <si>
    <t>Source: Scottish Fiscal Commission, Scottish Government.</t>
  </si>
  <si>
    <t>Shaded cells refer to outturn at the time of publication.</t>
  </si>
  <si>
    <t>The presentation differs slightly to that in the published audit of the NDR rating account, mainly due to the presentation of line B – ‘net prior year adjustments’.</t>
  </si>
  <si>
    <t>Additional Dwelling Supplement</t>
  </si>
  <si>
    <t>Total LBTT</t>
  </si>
  <si>
    <t xml:space="preserve">Source: Scottish Fiscal Commission, </t>
  </si>
  <si>
    <t>Prices</t>
  </si>
  <si>
    <t>Transactions</t>
  </si>
  <si>
    <t>Source: Scottish Fiscal Commission,</t>
  </si>
  <si>
    <t>January 2021</t>
  </si>
  <si>
    <t>Economy earnings</t>
  </si>
  <si>
    <t>Economy employment</t>
  </si>
  <si>
    <t>SLfT revenue is net of repayments, excludes penalties &amp; interest and also excludes revenue losses.</t>
  </si>
  <si>
    <t>Outturn in this context refers to a provisional estimate of the Scottish share of VAT, applied to outturn UK VAT receipts.</t>
  </si>
  <si>
    <t>Figure 4.1: Summary of tax forecasts</t>
  </si>
  <si>
    <t>Overview</t>
  </si>
  <si>
    <t>Income tax</t>
  </si>
  <si>
    <t>LBTT</t>
  </si>
  <si>
    <t>Of which: Residential</t>
  </si>
  <si>
    <t>Non-residential</t>
  </si>
  <si>
    <t>SLfT</t>
  </si>
  <si>
    <t>Change</t>
  </si>
  <si>
    <t>BGA</t>
  </si>
  <si>
    <t>Scottish revenue</t>
  </si>
  <si>
    <t>Source: Scottish Fiscal Commission.</t>
  </si>
  <si>
    <t>Source: Scottish Fiscal Commission, HMRC, HM Treasury and Scottish Government.</t>
  </si>
  <si>
    <t>Figure 4.16: Forecast revenue for Land and Buildings Transaction Tax</t>
  </si>
  <si>
    <t>Land and Buildings Transaction Tax</t>
  </si>
  <si>
    <t>Scottish Landfill Tax</t>
  </si>
  <si>
    <t>Scotland's Economic &amp; Fiscal Forecasts - Chapter 4 - Tax - Charts and Tables</t>
  </si>
  <si>
    <t>2026-27</t>
  </si>
  <si>
    <t>Source: Scottish Fiscal Commission (2021) Scotland's Economic and Fiscal Forecasts - January 2021,</t>
  </si>
  <si>
    <r>
      <rPr>
        <sz val="9"/>
        <rFont val="Helvetica"/>
      </rPr>
      <t xml:space="preserve">Source: </t>
    </r>
    <r>
      <rPr>
        <u/>
        <sz val="9"/>
        <color rgb="FF0000FF"/>
        <rFont val="Helvetica"/>
      </rPr>
      <t>Scottish Fiscal Commission (2021) Scotland's Economic and Fiscal Forecasts - January 2021,</t>
    </r>
  </si>
  <si>
    <t>August 2021</t>
  </si>
  <si>
    <t xml:space="preserve">Scottish Government (2021) Non-domestic rates income statistics </t>
  </si>
  <si>
    <t>Policy recosting</t>
  </si>
  <si>
    <t>Figure 4.2: Summary of changes to our tax forecasts since January 2021</t>
  </si>
  <si>
    <t>Residential LBTT 
(excluding ADS)</t>
  </si>
  <si>
    <t>Total residential LBTT</t>
  </si>
  <si>
    <t>Other</t>
  </si>
  <si>
    <t>Changes since January 2021</t>
  </si>
  <si>
    <t>Model updates</t>
  </si>
  <si>
    <t>Change since January 2021</t>
  </si>
  <si>
    <t>Figure 4.18: Change in total residential LBTT forecast since January 2021</t>
  </si>
  <si>
    <t>Revenue Scotland (2021) Provisional Outturn Data 2020-21.</t>
  </si>
  <si>
    <t>Scottish Fiscal Commission (2021) Scotland's Economic and Fiscal Forecasts - January 2021,</t>
  </si>
  <si>
    <t>Aggregates Levy</t>
  </si>
  <si>
    <t>Figure in shaded cell not classed as outturn data. It is an estimate of the Scottish share of APD revenues.</t>
  </si>
  <si>
    <t>Scottish Government (2020) Government Expenditure and Revenue Scotland 2019-20</t>
  </si>
  <si>
    <t>Figure 4.3: Change in net position of taxes for 2021-22</t>
  </si>
  <si>
    <t>Figure 4.7: Illustrative projected balance of the Non-Domestic Rating Account</t>
  </si>
  <si>
    <t>Income tax revenue</t>
  </si>
  <si>
    <t>Net position</t>
  </si>
  <si>
    <t>Source: Scottish Fiscal Commission</t>
  </si>
  <si>
    <t>Collection year</t>
  </si>
  <si>
    <t>Applies to</t>
  </si>
  <si>
    <t>Reconciliation (£ million)</t>
  </si>
  <si>
    <t>Figure 4.4: Scottish and UK economic recovery, forecasts of GDP relative to pre-COVID-levels </t>
  </si>
  <si>
    <t>Figure 4.5: Income tax forecasts, BGAs and latest estimate of the net position</t>
  </si>
  <si>
    <t>Figure 4.5: Income tax forecasts, BGA and latest estimate of net position</t>
  </si>
  <si>
    <t>2020 Q3</t>
  </si>
  <si>
    <t>2020 Q4</t>
  </si>
  <si>
    <t>2021 Q1</t>
  </si>
  <si>
    <t>2021 Q2</t>
  </si>
  <si>
    <t>2021 Q3</t>
  </si>
  <si>
    <t>2021 Q4</t>
  </si>
  <si>
    <t>GDP level 2019 Q4 =100</t>
  </si>
  <si>
    <t>Latest UK outturn</t>
  </si>
  <si>
    <t>SFC January 2021 (forecast)</t>
  </si>
  <si>
    <t>OBR March 2021 (forecast)</t>
  </si>
  <si>
    <t>OBR March 2021 (outturn)</t>
  </si>
  <si>
    <t>SFC August 2021 (forecast)</t>
  </si>
  <si>
    <t>SFC August 2021 (outturn)</t>
  </si>
  <si>
    <t>Shaded cells refer to provisional outturn at time of publication.</t>
  </si>
  <si>
    <t>Residential</t>
  </si>
  <si>
    <t>LBTT revenue is net of repayments, excludes penalties and interest and also excludes revenue losss.</t>
  </si>
  <si>
    <t>Figure 4.17: Forecast revenue for residential LBTT</t>
  </si>
  <si>
    <t>LBTT revenue is net of repayments, excludes penalties and interest and also excludes revenue losses.</t>
  </si>
  <si>
    <t>Figure 4.19: Forecast revenue for non-residential LBTT</t>
  </si>
  <si>
    <t>Figure 4.20: Change in non-residential LBTT forecast since January 2021</t>
  </si>
  <si>
    <t>Figure 4.21: Forecast revenue for Scottish Landfill Tax</t>
  </si>
  <si>
    <t>Figure 4.22: Change in SLfT revenue since January 2021</t>
  </si>
  <si>
    <t>Figure 4.23: Forecast revenue for Scottish share of UK Air Passenger Duty</t>
  </si>
  <si>
    <t>Figure 4.24: Forecast revenue for Scottish VAT Assignment</t>
  </si>
  <si>
    <t>Figure 4.25: Forecast revenue for Scottish share of Aggregates Levy</t>
  </si>
  <si>
    <t>HMRC (2021) Scottish Income Tax Outturn Statistics: 2019 to 2020</t>
  </si>
  <si>
    <t>2019-20 outturn data</t>
  </si>
  <si>
    <t>PUT data</t>
  </si>
  <si>
    <t>UK policy measures</t>
  </si>
  <si>
    <t>Final RTI alignment</t>
  </si>
  <si>
    <t>CPI</t>
  </si>
  <si>
    <t xml:space="preserve">Total change </t>
  </si>
  <si>
    <t>HMRC (2021) Scottish Income Tax Outturn Statistics: 2019 to 2020.</t>
  </si>
  <si>
    <t>Figure 4.8: Forecast revenue for non-savings non-dividend income tax</t>
  </si>
  <si>
    <t>Figure 4.9: Change in NSND income tax revenue since January 2021</t>
  </si>
  <si>
    <t>Figure 4.10: Breakdown of UK policy measures</t>
  </si>
  <si>
    <t>Personal allowance freeze</t>
  </si>
  <si>
    <t>UK higher rate threshold freeze</t>
  </si>
  <si>
    <t>Historic policy costings</t>
  </si>
  <si>
    <t xml:space="preserve">Total UK policy measures </t>
  </si>
  <si>
    <t>OBR</t>
  </si>
  <si>
    <t>SFC</t>
  </si>
  <si>
    <t>Employment</t>
  </si>
  <si>
    <t>Average nominal earnings</t>
  </si>
  <si>
    <t>Source: Scottish Fiscal Commission, OBR</t>
  </si>
  <si>
    <t>Figure 4.11: Forecast drivers comparison between OBR and SFC (growth rates)</t>
  </si>
  <si>
    <t>Figure 4.12: Forecast drivers comparison between OBR and SFC (cumulative growth paths, 2019-20 =100)</t>
  </si>
  <si>
    <t>Scottish IT forecast</t>
  </si>
  <si>
    <t>Of which:</t>
  </si>
  <si>
    <t>Modelling and Outturn alignment</t>
  </si>
  <si>
    <t>Forecast and other changes</t>
  </si>
  <si>
    <t>Figure 4.13: Change between SFC and OBR Scottish income tax forecast</t>
  </si>
  <si>
    <t>Of which (as % of forecast):</t>
  </si>
  <si>
    <t>OBR [1]</t>
  </si>
  <si>
    <t>[1] UK NSND excluding SIT and WRIT</t>
  </si>
  <si>
    <t>UK NSND forecast (£ million) [1]</t>
  </si>
  <si>
    <t>Change since previous forecast (£ million)</t>
  </si>
  <si>
    <t>Figure 4.14: Forecast revenue for Non-Domestic Rates</t>
  </si>
  <si>
    <t>Figure 4.15: Change in Non-Domestic Rates revenue since January 2021</t>
  </si>
  <si>
    <t>Scottish policy changes</t>
  </si>
  <si>
    <t>rUK policy changes</t>
  </si>
  <si>
    <t>Figures may not sum to total because of rounding</t>
  </si>
  <si>
    <t>SFC [2]</t>
  </si>
  <si>
    <t>[2] Scottish NSND income tax</t>
  </si>
  <si>
    <t>OBR (2021) Economic and Fiscal Outlook - March 2021</t>
  </si>
  <si>
    <t>2019-20 [1]</t>
  </si>
  <si>
    <t>[1] We have aligned our forecast to the Government Expenditure and Revenue Scotland (GERS) 2019-20 estimate of Aggregates Levy revenues in Scotland. Because of our data cut-off on 6 August 2021, we have not accounted for the GERS 2020-21 figures released on 18 August 2021.</t>
  </si>
  <si>
    <t>Non-Domestic Rates</t>
  </si>
  <si>
    <t>Figure 4.6: Outturn and illustrative estimates of income tax reconciliations</t>
  </si>
  <si>
    <t>Figure 4.6: Outturn and iliustrative estimates of income tax reconciliations</t>
  </si>
  <si>
    <t>Shaded cells refer to outturn at time of publication. The £34 million reconciliation related to 2019-20 collection year is provisional.</t>
  </si>
  <si>
    <t>Non-Savings Non-Dividends income tax (NSND-IT)</t>
  </si>
  <si>
    <t>Figure 4.13: Change between SFC and OBR Scottish and rUK income tax forecast</t>
  </si>
  <si>
    <t>Total nominal earnings [3]</t>
  </si>
  <si>
    <t>[3] For OBR row, this refers to OBR's Wages and Salaries series.</t>
  </si>
  <si>
    <t xml:space="preserve">The projected balance is provisional because at time of publication, we do not have the audited NDR income figures for 2020-21; it is based on the provisional outturn figures provided on the Notified returns. </t>
  </si>
  <si>
    <t>Tables showing the change in Residential LBTT (excluding ADS) and ADS changes can be found in Supplementary Tables S4.8 and S4.9.</t>
  </si>
  <si>
    <t>Figure 4.23: Forecast revenue for the Scottish share of UK Air Passenger Duty</t>
  </si>
  <si>
    <t>Figure in shaded cell not classed as outturn data. It is an estimate of the Scottish share of UK Aggregates Levy revenues.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</si>
</sst>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0.0000"/>
    <numFmt numFmtId="168" formatCode="#,##0.0000"/>
    <numFmt numFmtId="169" formatCode="#,##0.00000"/>
    <numFmt numFmtId="170" formatCode="#,##0.00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b/>
      <sz val="11"/>
      <name val="Helvetica"/>
    </font>
    <font>
      <sz val="11"/>
      <color rgb="FF2C2926"/>
      <name val="Helvetica"/>
    </font>
    <font>
      <sz val="10"/>
      <color theme="1"/>
      <name val="Arial"/>
      <family val="2"/>
    </font>
    <font>
      <u/>
      <sz val="9"/>
      <color rgb="FF0070C0"/>
      <name val="Helvetica"/>
    </font>
    <font>
      <u/>
      <sz val="9"/>
      <color rgb="FF0000FF"/>
      <name val="Helvetica"/>
    </font>
    <font>
      <sz val="9"/>
      <color rgb="FF2C2926"/>
      <name val="Helvetica"/>
    </font>
    <font>
      <i/>
      <sz val="11"/>
      <color theme="1"/>
      <name val="Helvetica"/>
    </font>
    <font>
      <b/>
      <sz val="11"/>
      <color rgb="FF2C2926"/>
      <name val="Helvetica"/>
    </font>
    <font>
      <sz val="9"/>
      <name val="Helvetica"/>
    </font>
    <font>
      <b/>
      <sz val="11"/>
      <color rgb="FFFFFFFF"/>
      <name val="Helvetica"/>
    </font>
    <font>
      <sz val="11"/>
      <color theme="2"/>
      <name val="Helvetica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FADA3"/>
        <bgColor indexed="64"/>
      </patternFill>
    </fill>
    <fill>
      <patternFill patternType="solid">
        <fgColor rgb="FFDBEEEC"/>
        <bgColor indexed="64"/>
      </patternFill>
    </fill>
    <fill>
      <patternFill patternType="solid">
        <fgColor rgb="FFB8DEDA"/>
        <bgColor indexed="64"/>
      </patternFill>
    </fill>
  </fills>
  <borders count="29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/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rgb="FFFFFFFF"/>
      </left>
      <right/>
      <top/>
      <bottom style="medium">
        <color rgb="FF4FADA3"/>
      </bottom>
      <diagonal/>
    </border>
    <border>
      <left style="medium">
        <color theme="3"/>
      </left>
      <right style="medium">
        <color theme="3"/>
      </right>
      <top style="thin">
        <color theme="0"/>
      </top>
      <bottom style="medium">
        <color theme="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4FADA3"/>
      </bottom>
      <diagonal/>
    </border>
    <border>
      <left/>
      <right style="medium">
        <color rgb="FFFFFFFF"/>
      </right>
      <top/>
      <bottom style="medium">
        <color rgb="FF4FADA3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theme="3"/>
      </top>
      <bottom style="medium">
        <color rgb="FF4FADA3"/>
      </bottom>
      <diagonal/>
    </border>
    <border>
      <left style="medium">
        <color theme="2"/>
      </left>
      <right style="medium">
        <color theme="0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3" fillId="4" borderId="3" xfId="0" applyFont="1" applyFill="1" applyBorder="1"/>
    <xf numFmtId="0" fontId="2" fillId="3" borderId="5" xfId="0" applyFont="1" applyFill="1" applyBorder="1"/>
    <xf numFmtId="0" fontId="5" fillId="3" borderId="0" xfId="0" applyFont="1" applyFill="1"/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8" fillId="3" borderId="0" xfId="0" applyFont="1" applyFill="1"/>
    <xf numFmtId="0" fontId="5" fillId="0" borderId="0" xfId="0" applyFont="1" applyFill="1"/>
    <xf numFmtId="0" fontId="10" fillId="3" borderId="0" xfId="4" applyFont="1" applyFill="1" applyAlignment="1">
      <alignment vertical="center"/>
    </xf>
    <xf numFmtId="0" fontId="2" fillId="3" borderId="0" xfId="0" applyFont="1" applyFill="1" applyBorder="1"/>
    <xf numFmtId="3" fontId="2" fillId="3" borderId="0" xfId="1" applyNumberFormat="1" applyFont="1" applyFill="1" applyBorder="1" applyAlignment="1">
      <alignment horizontal="right" vertical="center"/>
    </xf>
    <xf numFmtId="0" fontId="11" fillId="5" borderId="9" xfId="0" applyFont="1" applyFill="1" applyBorder="1" applyAlignment="1">
      <alignment horizontal="left" vertical="center" wrapText="1" indent="2"/>
    </xf>
    <xf numFmtId="0" fontId="11" fillId="5" borderId="10" xfId="0" applyFont="1" applyFill="1" applyBorder="1" applyAlignment="1">
      <alignment horizontal="left" vertical="center" wrapText="1" indent="2"/>
    </xf>
    <xf numFmtId="0" fontId="11" fillId="5" borderId="0" xfId="0" applyFont="1" applyFill="1" applyAlignment="1">
      <alignment vertical="center" wrapText="1"/>
    </xf>
    <xf numFmtId="17" fontId="11" fillId="5" borderId="0" xfId="0" quotePrefix="1" applyNumberFormat="1" applyFont="1" applyFill="1" applyAlignment="1">
      <alignment vertical="center" wrapText="1"/>
    </xf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0" fontId="11" fillId="5" borderId="0" xfId="0" applyFont="1" applyFill="1" applyAlignment="1">
      <alignment horizontal="left" vertical="center" wrapText="1"/>
    </xf>
    <xf numFmtId="0" fontId="10" fillId="0" borderId="0" xfId="5" applyFont="1" applyAlignment="1">
      <alignment vertical="top"/>
    </xf>
    <xf numFmtId="0" fontId="2" fillId="6" borderId="0" xfId="0" applyFont="1" applyFill="1" applyBorder="1" applyAlignment="1">
      <alignment horizontal="left" vertical="center"/>
    </xf>
    <xf numFmtId="1" fontId="2" fillId="3" borderId="0" xfId="0" applyNumberFormat="1" applyFont="1" applyFill="1"/>
    <xf numFmtId="0" fontId="13" fillId="3" borderId="0" xfId="2" applyFont="1" applyFill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Border="1" applyAlignment="1">
      <alignment vertical="center"/>
    </xf>
    <xf numFmtId="49" fontId="2" fillId="3" borderId="0" xfId="0" quotePrefix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1"/>
    </xf>
    <xf numFmtId="3" fontId="2" fillId="3" borderId="0" xfId="0" applyNumberFormat="1" applyFont="1" applyFill="1" applyBorder="1" applyAlignment="1">
      <alignment horizontal="right" vertical="center"/>
    </xf>
    <xf numFmtId="0" fontId="13" fillId="3" borderId="0" xfId="2" applyFont="1" applyFill="1" applyAlignment="1">
      <alignment horizontal="left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2" fillId="6" borderId="0" xfId="0" applyNumberFormat="1" applyFont="1" applyFill="1" applyBorder="1" applyAlignment="1">
      <alignment horizontal="right" vertical="center"/>
    </xf>
    <xf numFmtId="1" fontId="2" fillId="3" borderId="0" xfId="0" applyNumberFormat="1" applyFont="1" applyFill="1" applyBorder="1" applyAlignment="1">
      <alignment horizontal="right"/>
    </xf>
    <xf numFmtId="0" fontId="2" fillId="6" borderId="5" xfId="0" applyFont="1" applyFill="1" applyBorder="1" applyAlignment="1">
      <alignment horizontal="left" vertical="center"/>
    </xf>
    <xf numFmtId="1" fontId="2" fillId="6" borderId="5" xfId="0" applyNumberFormat="1" applyFont="1" applyFill="1" applyBorder="1" applyAlignment="1">
      <alignment horizontal="right" vertical="center"/>
    </xf>
    <xf numFmtId="1" fontId="2" fillId="3" borderId="5" xfId="0" applyNumberFormat="1" applyFont="1" applyFill="1" applyBorder="1" applyAlignment="1">
      <alignment horizontal="right"/>
    </xf>
    <xf numFmtId="1" fontId="2" fillId="2" borderId="13" xfId="0" applyNumberFormat="1" applyFont="1" applyFill="1" applyBorder="1" applyAlignment="1">
      <alignment horizontal="right"/>
    </xf>
    <xf numFmtId="0" fontId="2" fillId="3" borderId="14" xfId="0" applyFont="1" applyFill="1" applyBorder="1"/>
    <xf numFmtId="1" fontId="2" fillId="3" borderId="5" xfId="0" applyNumberFormat="1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vertical="center"/>
    </xf>
    <xf numFmtId="1" fontId="2" fillId="2" borderId="14" xfId="0" applyNumberFormat="1" applyFont="1" applyFill="1" applyBorder="1"/>
    <xf numFmtId="1" fontId="2" fillId="6" borderId="14" xfId="0" applyNumberFormat="1" applyFont="1" applyFill="1" applyBorder="1" applyAlignment="1">
      <alignment vertical="center"/>
    </xf>
    <xf numFmtId="1" fontId="2" fillId="3" borderId="14" xfId="0" applyNumberFormat="1" applyFont="1" applyFill="1" applyBorder="1"/>
    <xf numFmtId="1" fontId="2" fillId="2" borderId="14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3" borderId="5" xfId="1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indent="7"/>
    </xf>
    <xf numFmtId="0" fontId="2" fillId="3" borderId="5" xfId="0" applyFont="1" applyFill="1" applyBorder="1" applyAlignment="1">
      <alignment horizontal="left"/>
    </xf>
    <xf numFmtId="49" fontId="11" fillId="5" borderId="0" xfId="0" applyNumberFormat="1" applyFont="1" applyFill="1" applyBorder="1" applyAlignment="1">
      <alignment horizontal="left" vertical="center" wrapText="1"/>
    </xf>
    <xf numFmtId="49" fontId="11" fillId="5" borderId="5" xfId="0" applyNumberFormat="1" applyFont="1" applyFill="1" applyBorder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3" fontId="2" fillId="0" borderId="5" xfId="0" applyNumberFormat="1" applyFont="1" applyFill="1" applyBorder="1" applyAlignment="1">
      <alignment vertical="center"/>
    </xf>
    <xf numFmtId="3" fontId="2" fillId="3" borderId="0" xfId="0" applyNumberFormat="1" applyFont="1" applyFill="1"/>
    <xf numFmtId="3" fontId="2" fillId="2" borderId="14" xfId="0" applyNumberFormat="1" applyFont="1" applyFill="1" applyBorder="1"/>
    <xf numFmtId="3" fontId="2" fillId="6" borderId="14" xfId="0" applyNumberFormat="1" applyFont="1" applyFill="1" applyBorder="1" applyAlignment="1">
      <alignment vertical="center"/>
    </xf>
    <xf numFmtId="3" fontId="2" fillId="3" borderId="14" xfId="0" applyNumberFormat="1" applyFont="1" applyFill="1" applyBorder="1"/>
    <xf numFmtId="49" fontId="11" fillId="5" borderId="0" xfId="0" applyNumberFormat="1" applyFont="1" applyFill="1" applyBorder="1" applyAlignment="1">
      <alignment horizontal="left" vertical="center" wrapText="1"/>
    </xf>
    <xf numFmtId="49" fontId="11" fillId="5" borderId="5" xfId="0" applyNumberFormat="1" applyFont="1" applyFill="1" applyBorder="1" applyAlignment="1">
      <alignment horizontal="left" vertical="center" wrapText="1"/>
    </xf>
    <xf numFmtId="49" fontId="11" fillId="5" borderId="15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/>
    </xf>
    <xf numFmtId="0" fontId="8" fillId="3" borderId="0" xfId="0" applyFont="1" applyFill="1" applyBorder="1"/>
    <xf numFmtId="0" fontId="2" fillId="3" borderId="0" xfId="0" applyFont="1" applyFill="1" applyBorder="1" applyAlignment="1">
      <alignment horizontal="left" wrapText="1"/>
    </xf>
    <xf numFmtId="3" fontId="2" fillId="3" borderId="15" xfId="0" applyNumberFormat="1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3" borderId="4" xfId="0" applyFont="1" applyFill="1" applyBorder="1"/>
    <xf numFmtId="0" fontId="7" fillId="3" borderId="4" xfId="2" applyFont="1" applyFill="1" applyBorder="1"/>
    <xf numFmtId="0" fontId="2" fillId="3" borderId="2" xfId="0" applyFont="1" applyFill="1" applyBorder="1"/>
    <xf numFmtId="0" fontId="14" fillId="3" borderId="0" xfId="2" applyFont="1" applyFill="1" applyAlignment="1">
      <alignment vertical="center"/>
    </xf>
    <xf numFmtId="49" fontId="2" fillId="3" borderId="5" xfId="0" quotePrefix="1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right" vertical="center"/>
    </xf>
    <xf numFmtId="0" fontId="2" fillId="0" borderId="0" xfId="0" applyFont="1" applyFill="1"/>
    <xf numFmtId="9" fontId="2" fillId="3" borderId="0" xfId="6" applyFont="1" applyFill="1"/>
    <xf numFmtId="1" fontId="2" fillId="2" borderId="11" xfId="0" applyNumberFormat="1" applyFont="1" applyFill="1" applyBorder="1" applyAlignment="1">
      <alignment horizontal="right" vertical="center"/>
    </xf>
    <xf numFmtId="1" fontId="2" fillId="2" borderId="12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wrapText="1"/>
    </xf>
    <xf numFmtId="1" fontId="2" fillId="3" borderId="0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wrapText="1"/>
    </xf>
    <xf numFmtId="1" fontId="2" fillId="3" borderId="5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1" fontId="2" fillId="2" borderId="0" xfId="0" applyNumberFormat="1" applyFont="1" applyFill="1" applyBorder="1" applyAlignment="1">
      <alignment vertical="center"/>
    </xf>
    <xf numFmtId="0" fontId="14" fillId="3" borderId="0" xfId="2" applyFont="1" applyFill="1" applyAlignment="1">
      <alignment horizontal="left"/>
    </xf>
    <xf numFmtId="0" fontId="4" fillId="4" borderId="0" xfId="0" applyFont="1" applyFill="1" applyBorder="1" applyAlignment="1">
      <alignment vertical="center"/>
    </xf>
    <xf numFmtId="49" fontId="11" fillId="5" borderId="0" xfId="0" applyNumberFormat="1" applyFont="1" applyFill="1" applyBorder="1" applyAlignment="1">
      <alignment vertical="center" wrapText="1"/>
    </xf>
    <xf numFmtId="49" fontId="11" fillId="5" borderId="5" xfId="0" applyNumberFormat="1" applyFont="1" applyFill="1" applyBorder="1" applyAlignment="1">
      <alignment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7" fillId="0" borderId="4" xfId="2" applyFont="1" applyFill="1" applyBorder="1"/>
    <xf numFmtId="0" fontId="2" fillId="3" borderId="0" xfId="0" applyFont="1" applyFill="1" applyBorder="1" applyAlignment="1">
      <alignment horizontal="left" vertical="center"/>
    </xf>
    <xf numFmtId="0" fontId="2" fillId="0" borderId="0" xfId="0" applyFont="1"/>
    <xf numFmtId="165" fontId="2" fillId="0" borderId="0" xfId="6" applyNumberFormat="1" applyFont="1"/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0" fontId="8" fillId="6" borderId="0" xfId="0" applyFont="1" applyFill="1"/>
    <xf numFmtId="0" fontId="2" fillId="6" borderId="0" xfId="0" applyFont="1" applyFill="1"/>
    <xf numFmtId="0" fontId="14" fillId="6" borderId="0" xfId="2" applyFont="1" applyFill="1" applyAlignment="1">
      <alignment horizontal="left"/>
    </xf>
    <xf numFmtId="0" fontId="15" fillId="6" borderId="0" xfId="0" applyFont="1" applyFill="1" applyAlignment="1">
      <alignment vertical="center"/>
    </xf>
    <xf numFmtId="0" fontId="5" fillId="6" borderId="0" xfId="0" applyFont="1" applyFill="1"/>
    <xf numFmtId="0" fontId="2" fillId="3" borderId="17" xfId="0" applyFont="1" applyFill="1" applyBorder="1"/>
    <xf numFmtId="0" fontId="2" fillId="3" borderId="0" xfId="0" applyFont="1" applyFill="1" applyAlignment="1">
      <alignment horizontal="left"/>
    </xf>
    <xf numFmtId="0" fontId="19" fillId="7" borderId="18" xfId="0" applyFont="1" applyFill="1" applyBorder="1" applyAlignment="1">
      <alignment horizontal="left" vertical="center" wrapText="1"/>
    </xf>
    <xf numFmtId="0" fontId="19" fillId="7" borderId="19" xfId="0" applyFont="1" applyFill="1" applyBorder="1" applyAlignment="1">
      <alignment horizontal="center" vertical="center" wrapText="1"/>
    </xf>
    <xf numFmtId="3" fontId="11" fillId="5" borderId="20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left" vertical="center" wrapText="1" indent="1"/>
    </xf>
    <xf numFmtId="0" fontId="11" fillId="5" borderId="10" xfId="0" applyFont="1" applyFill="1" applyBorder="1" applyAlignment="1">
      <alignment horizontal="left" vertical="center" wrapText="1" indent="1"/>
    </xf>
    <xf numFmtId="0" fontId="11" fillId="5" borderId="21" xfId="0" applyFont="1" applyFill="1" applyBorder="1" applyAlignment="1">
      <alignment horizontal="right" vertical="center" wrapText="1"/>
    </xf>
    <xf numFmtId="3" fontId="11" fillId="8" borderId="0" xfId="0" applyNumberFormat="1" applyFont="1" applyFill="1" applyAlignment="1">
      <alignment horizontal="right" vertical="center" wrapText="1"/>
    </xf>
    <xf numFmtId="3" fontId="11" fillId="5" borderId="0" xfId="0" applyNumberFormat="1" applyFont="1" applyFill="1" applyAlignment="1">
      <alignment horizontal="right" vertical="center" wrapText="1"/>
    </xf>
    <xf numFmtId="0" fontId="11" fillId="5" borderId="22" xfId="0" applyFont="1" applyFill="1" applyBorder="1" applyAlignment="1">
      <alignment vertical="center" wrapText="1"/>
    </xf>
    <xf numFmtId="3" fontId="11" fillId="5" borderId="23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17" fontId="11" fillId="5" borderId="9" xfId="0" quotePrefix="1" applyNumberFormat="1" applyFont="1" applyFill="1" applyBorder="1" applyAlignment="1">
      <alignment vertical="center" wrapText="1"/>
    </xf>
    <xf numFmtId="3" fontId="11" fillId="5" borderId="2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5" fillId="3" borderId="0" xfId="0" applyFont="1" applyFill="1" applyAlignment="1">
      <alignment vertical="center"/>
    </xf>
    <xf numFmtId="0" fontId="11" fillId="5" borderId="9" xfId="0" applyFont="1" applyFill="1" applyBorder="1" applyAlignment="1">
      <alignment vertical="center" wrapText="1"/>
    </xf>
    <xf numFmtId="0" fontId="11" fillId="5" borderId="0" xfId="0" applyFont="1" applyFill="1" applyAlignment="1">
      <alignment horizontal="right" vertical="center" wrapText="1"/>
    </xf>
    <xf numFmtId="164" fontId="11" fillId="5" borderId="0" xfId="0" applyNumberFormat="1" applyFont="1" applyFill="1" applyAlignment="1">
      <alignment horizontal="right" vertical="center" wrapText="1"/>
    </xf>
    <xf numFmtId="1" fontId="11" fillId="5" borderId="20" xfId="0" applyNumberFormat="1" applyFont="1" applyFill="1" applyBorder="1" applyAlignment="1">
      <alignment horizontal="right" vertical="center" wrapText="1"/>
    </xf>
    <xf numFmtId="1" fontId="11" fillId="5" borderId="0" xfId="0" applyNumberFormat="1" applyFont="1" applyFill="1" applyAlignment="1">
      <alignment horizontal="right" vertical="center" wrapText="1"/>
    </xf>
    <xf numFmtId="1" fontId="11" fillId="5" borderId="23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1" fillId="5" borderId="22" xfId="0" applyFont="1" applyFill="1" applyBorder="1" applyAlignment="1">
      <alignment horizontal="left" vertical="center" wrapText="1" indent="1"/>
    </xf>
    <xf numFmtId="0" fontId="11" fillId="5" borderId="10" xfId="0" applyFont="1" applyFill="1" applyBorder="1" applyAlignment="1">
      <alignment vertical="center" wrapText="1"/>
    </xf>
    <xf numFmtId="164" fontId="11" fillId="5" borderId="21" xfId="0" applyNumberFormat="1" applyFont="1" applyFill="1" applyBorder="1" applyAlignment="1">
      <alignment horizontal="right" vertical="center" wrapText="1"/>
    </xf>
    <xf numFmtId="0" fontId="15" fillId="3" borderId="0" xfId="0" applyFont="1" applyFill="1"/>
    <xf numFmtId="164" fontId="11" fillId="5" borderId="0" xfId="0" applyNumberFormat="1" applyFont="1" applyFill="1" applyAlignment="1">
      <alignment horizontal="left" vertical="center" wrapText="1" indent="1"/>
    </xf>
    <xf numFmtId="164" fontId="11" fillId="9" borderId="0" xfId="0" applyNumberFormat="1" applyFont="1" applyFill="1" applyAlignment="1">
      <alignment vertical="center" wrapText="1"/>
    </xf>
    <xf numFmtId="164" fontId="11" fillId="9" borderId="0" xfId="0" applyNumberFormat="1" applyFont="1" applyFill="1" applyAlignment="1">
      <alignment horizontal="right" vertical="center" wrapText="1"/>
    </xf>
    <xf numFmtId="164" fontId="11" fillId="5" borderId="10" xfId="0" applyNumberFormat="1" applyFont="1" applyFill="1" applyBorder="1" applyAlignment="1">
      <alignment horizontal="left" vertical="center" wrapText="1" indent="1"/>
    </xf>
    <xf numFmtId="1" fontId="11" fillId="5" borderId="0" xfId="0" applyNumberFormat="1" applyFont="1" applyFill="1" applyAlignment="1">
      <alignment horizontal="left" vertical="center" wrapText="1" indent="1"/>
    </xf>
    <xf numFmtId="1" fontId="11" fillId="9" borderId="0" xfId="0" applyNumberFormat="1" applyFont="1" applyFill="1" applyAlignment="1">
      <alignment vertical="center" wrapText="1"/>
    </xf>
    <xf numFmtId="1" fontId="11" fillId="9" borderId="0" xfId="0" applyNumberFormat="1" applyFont="1" applyFill="1" applyAlignment="1">
      <alignment horizontal="right" vertical="center" wrapText="1"/>
    </xf>
    <xf numFmtId="1" fontId="11" fillId="5" borderId="10" xfId="0" applyNumberFormat="1" applyFont="1" applyFill="1" applyBorder="1" applyAlignment="1">
      <alignment horizontal="left" vertical="center" wrapText="1" indent="1"/>
    </xf>
    <xf numFmtId="1" fontId="11" fillId="5" borderId="21" xfId="0" applyNumberFormat="1" applyFont="1" applyFill="1" applyBorder="1" applyAlignment="1">
      <alignment horizontal="right" vertical="center" wrapText="1"/>
    </xf>
    <xf numFmtId="166" fontId="11" fillId="3" borderId="0" xfId="1" applyNumberFormat="1" applyFont="1" applyFill="1" applyBorder="1" applyAlignment="1">
      <alignment horizontal="right" vertical="center" wrapText="1"/>
    </xf>
    <xf numFmtId="166" fontId="11" fillId="3" borderId="21" xfId="1" applyNumberFormat="1" applyFont="1" applyFill="1" applyBorder="1" applyAlignment="1">
      <alignment horizontal="right" vertical="center" wrapText="1"/>
    </xf>
    <xf numFmtId="164" fontId="11" fillId="5" borderId="21" xfId="0" applyNumberFormat="1" applyFont="1" applyFill="1" applyBorder="1" applyAlignment="1">
      <alignment vertical="center" wrapText="1"/>
    </xf>
    <xf numFmtId="164" fontId="11" fillId="5" borderId="22" xfId="0" applyNumberFormat="1" applyFont="1" applyFill="1" applyBorder="1" applyAlignment="1">
      <alignment vertical="center" wrapText="1"/>
    </xf>
    <xf numFmtId="1" fontId="11" fillId="5" borderId="22" xfId="0" applyNumberFormat="1" applyFont="1" applyFill="1" applyBorder="1" applyAlignment="1">
      <alignment horizontal="left" vertical="center" wrapText="1" indent="1"/>
    </xf>
    <xf numFmtId="164" fontId="11" fillId="5" borderId="23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/>
    <xf numFmtId="167" fontId="2" fillId="3" borderId="0" xfId="0" applyNumberFormat="1" applyFont="1" applyFill="1"/>
    <xf numFmtId="4" fontId="2" fillId="3" borderId="0" xfId="0" applyNumberFormat="1" applyFont="1" applyFill="1"/>
    <xf numFmtId="168" fontId="2" fillId="3" borderId="0" xfId="0" applyNumberFormat="1" applyFont="1" applyFill="1"/>
    <xf numFmtId="169" fontId="2" fillId="3" borderId="0" xfId="0" applyNumberFormat="1" applyFont="1" applyFill="1"/>
    <xf numFmtId="170" fontId="2" fillId="3" borderId="0" xfId="0" applyNumberFormat="1" applyFont="1" applyFill="1"/>
    <xf numFmtId="0" fontId="8" fillId="0" borderId="0" xfId="0" applyFont="1" applyFill="1"/>
    <xf numFmtId="0" fontId="2" fillId="3" borderId="0" xfId="0" applyFont="1" applyFill="1" applyAlignment="1">
      <alignment vertical="center"/>
    </xf>
    <xf numFmtId="49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6" fontId="11" fillId="5" borderId="0" xfId="1" applyNumberFormat="1" applyFont="1" applyFill="1" applyAlignment="1">
      <alignment horizontal="right" vertical="center" wrapText="1"/>
    </xf>
    <xf numFmtId="166" fontId="11" fillId="5" borderId="21" xfId="1" applyNumberFormat="1" applyFont="1" applyFill="1" applyBorder="1" applyAlignment="1">
      <alignment horizontal="right" vertical="center" wrapText="1"/>
    </xf>
    <xf numFmtId="0" fontId="15" fillId="0" borderId="0" xfId="0" applyFont="1"/>
    <xf numFmtId="0" fontId="11" fillId="5" borderId="27" xfId="0" applyFont="1" applyFill="1" applyBorder="1" applyAlignment="1">
      <alignment vertical="center" wrapText="1"/>
    </xf>
    <xf numFmtId="1" fontId="11" fillId="5" borderId="27" xfId="0" applyNumberFormat="1" applyFont="1" applyFill="1" applyBorder="1" applyAlignment="1">
      <alignment horizontal="right" vertical="center" wrapText="1"/>
    </xf>
    <xf numFmtId="0" fontId="4" fillId="4" borderId="28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vertical="center"/>
    </xf>
    <xf numFmtId="0" fontId="7" fillId="3" borderId="0" xfId="2" applyFont="1" applyFill="1" applyAlignment="1">
      <alignment horizontal="center" wrapText="1"/>
    </xf>
    <xf numFmtId="49" fontId="17" fillId="5" borderId="0" xfId="0" applyNumberFormat="1" applyFont="1" applyFill="1" applyBorder="1" applyAlignment="1">
      <alignment horizontal="left" vertical="center" wrapText="1"/>
    </xf>
    <xf numFmtId="49" fontId="17" fillId="5" borderId="5" xfId="0" applyNumberFormat="1" applyFont="1" applyFill="1" applyBorder="1" applyAlignment="1">
      <alignment horizontal="left" vertical="center" wrapText="1"/>
    </xf>
    <xf numFmtId="49" fontId="17" fillId="5" borderId="15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14" fillId="6" borderId="0" xfId="2" applyFont="1" applyFill="1" applyAlignment="1">
      <alignment horizontal="left"/>
    </xf>
    <xf numFmtId="0" fontId="11" fillId="9" borderId="25" xfId="0" applyFont="1" applyFill="1" applyBorder="1" applyAlignment="1">
      <alignment vertical="center" wrapText="1"/>
    </xf>
    <xf numFmtId="0" fontId="11" fillId="9" borderId="26" xfId="0" applyFont="1" applyFill="1" applyBorder="1" applyAlignment="1">
      <alignment vertical="center" wrapText="1"/>
    </xf>
    <xf numFmtId="0" fontId="11" fillId="9" borderId="19" xfId="0" applyFont="1" applyFill="1" applyBorder="1" applyAlignment="1">
      <alignment vertical="center" wrapText="1"/>
    </xf>
    <xf numFmtId="164" fontId="11" fillId="9" borderId="24" xfId="0" applyNumberFormat="1" applyFont="1" applyFill="1" applyBorder="1" applyAlignment="1">
      <alignment vertical="center" wrapText="1"/>
    </xf>
    <xf numFmtId="164" fontId="11" fillId="9" borderId="0" xfId="0" applyNumberFormat="1" applyFont="1" applyFill="1" applyBorder="1" applyAlignment="1">
      <alignment vertical="center" wrapText="1"/>
    </xf>
    <xf numFmtId="164" fontId="11" fillId="9" borderId="21" xfId="0" applyNumberFormat="1" applyFont="1" applyFill="1" applyBorder="1" applyAlignment="1">
      <alignment vertical="center" wrapText="1"/>
    </xf>
    <xf numFmtId="1" fontId="11" fillId="9" borderId="24" xfId="0" applyNumberFormat="1" applyFont="1" applyFill="1" applyBorder="1" applyAlignment="1">
      <alignment vertical="center" wrapText="1"/>
    </xf>
    <xf numFmtId="1" fontId="11" fillId="9" borderId="0" xfId="0" applyNumberFormat="1" applyFont="1" applyFill="1" applyBorder="1" applyAlignment="1">
      <alignment vertical="center" wrapText="1"/>
    </xf>
    <xf numFmtId="1" fontId="11" fillId="9" borderId="21" xfId="0" applyNumberFormat="1" applyFont="1" applyFill="1" applyBorder="1" applyAlignment="1">
      <alignment vertical="center" wrapText="1"/>
    </xf>
    <xf numFmtId="0" fontId="11" fillId="9" borderId="24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21" xfId="0" applyFont="1" applyFill="1" applyBorder="1" applyAlignment="1">
      <alignment horizontal="left" vertical="center" wrapText="1"/>
    </xf>
    <xf numFmtId="0" fontId="14" fillId="3" borderId="0" xfId="2" applyFont="1" applyFill="1" applyAlignment="1">
      <alignment horizontal="left"/>
    </xf>
    <xf numFmtId="0" fontId="8" fillId="3" borderId="0" xfId="0" applyFont="1" applyFill="1" applyAlignment="1">
      <alignment horizontal="left" wrapText="1"/>
    </xf>
  </cellXfs>
  <cellStyles count="7">
    <cellStyle name="% 10" xfId="3"/>
    <cellStyle name="Comma" xfId="1" builtinId="3"/>
    <cellStyle name="Hyperlink" xfId="2" builtinId="8"/>
    <cellStyle name="Normal" xfId="0" builtinId="0"/>
    <cellStyle name="Normal 2 7" xfId="5"/>
    <cellStyle name="Normal 7" xfId="4"/>
    <cellStyle name="Percent" xfId="6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26.xml" Id="rId26" /><Relationship Type="http://schemas.openxmlformats.org/officeDocument/2006/relationships/styles" Target="styles.xml" Id="rId39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34.xml" Id="rId34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33.xml" Id="rId33" /><Relationship Type="http://schemas.openxmlformats.org/officeDocument/2006/relationships/theme" Target="theme/theme1.xml" Id="rId38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29.xml" Id="rId29" /><Relationship Type="http://schemas.openxmlformats.org/officeDocument/2006/relationships/calcChain" Target="calcChain.xml" Id="rId41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32.xml" Id="rId32" /><Relationship Type="http://schemas.openxmlformats.org/officeDocument/2006/relationships/externalLink" Target="externalLinks/externalLink3.xml" Id="rId37" /><Relationship Type="http://schemas.openxmlformats.org/officeDocument/2006/relationships/sharedStrings" Target="sharedStrings.xml" Id="rId40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28.xml" Id="rId28" /><Relationship Type="http://schemas.openxmlformats.org/officeDocument/2006/relationships/externalLink" Target="externalLinks/externalLink2.xml" Id="rId36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31.xml" Id="rId31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worksheet" Target="worksheets/sheet27.xml" Id="rId27" /><Relationship Type="http://schemas.openxmlformats.org/officeDocument/2006/relationships/worksheet" Target="worksheets/sheet30.xml" Id="rId30" /><Relationship Type="http://schemas.openxmlformats.org/officeDocument/2006/relationships/externalLink" Target="externalLinks/externalLink1.xml" Id="rId35" /><Relationship Type="http://schemas.openxmlformats.org/officeDocument/2006/relationships/customXml" Target="/customXML/item2.xml" Id="R05620626f4de4afb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3209455565755"/>
          <c:y val="4.5653594771241833E-2"/>
          <c:w val="0.87015972561690491"/>
          <c:h val="0.67140882352941189"/>
        </c:manualLayout>
      </c:layout>
      <c:lineChart>
        <c:grouping val="standard"/>
        <c:varyColors val="0"/>
        <c:ser>
          <c:idx val="6"/>
          <c:order val="0"/>
          <c:tx>
            <c:strRef>
              <c:f>'Figure 4.4'!$H$24</c:f>
              <c:strCache>
                <c:ptCount val="1"/>
                <c:pt idx="0">
                  <c:v>Latest UK outturn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4.4'!$B$25:$B$30</c:f>
              <c:strCache>
                <c:ptCount val="6"/>
                <c:pt idx="0">
                  <c:v>2020 Q3</c:v>
                </c:pt>
                <c:pt idx="1">
                  <c:v>2020 Q4</c:v>
                </c:pt>
                <c:pt idx="2">
                  <c:v>2021 Q1</c:v>
                </c:pt>
                <c:pt idx="3">
                  <c:v>2021 Q2</c:v>
                </c:pt>
                <c:pt idx="4">
                  <c:v>2021 Q3</c:v>
                </c:pt>
                <c:pt idx="5">
                  <c:v>2021 Q4</c:v>
                </c:pt>
              </c:strCache>
            </c:strRef>
          </c:cat>
          <c:val>
            <c:numRef>
              <c:f>'Figure 4.4'!$H$25:$H$28</c:f>
              <c:numCache>
                <c:formatCode>0.0</c:formatCode>
                <c:ptCount val="4"/>
                <c:pt idx="0">
                  <c:v>91.49968883838504</c:v>
                </c:pt>
                <c:pt idx="1">
                  <c:v>92.658605224945049</c:v>
                </c:pt>
                <c:pt idx="2">
                  <c:v>91.189077951950765</c:v>
                </c:pt>
                <c:pt idx="3">
                  <c:v>95.580954339098227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38-4A1D-A57C-E103E655EB3E}"/>
            </c:ext>
          </c:extLst>
        </c:ser>
        <c:ser>
          <c:idx val="5"/>
          <c:order val="1"/>
          <c:tx>
            <c:strRef>
              <c:f>'Figure 4.4'!$D$24</c:f>
              <c:strCache>
                <c:ptCount val="1"/>
                <c:pt idx="0">
                  <c:v>OBR March 2021 (outturn)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4.4'!$B$25:$B$30</c:f>
              <c:strCache>
                <c:ptCount val="6"/>
                <c:pt idx="0">
                  <c:v>2020 Q3</c:v>
                </c:pt>
                <c:pt idx="1">
                  <c:v>2020 Q4</c:v>
                </c:pt>
                <c:pt idx="2">
                  <c:v>2021 Q1</c:v>
                </c:pt>
                <c:pt idx="3">
                  <c:v>2021 Q2</c:v>
                </c:pt>
                <c:pt idx="4">
                  <c:v>2021 Q3</c:v>
                </c:pt>
                <c:pt idx="5">
                  <c:v>2021 Q4</c:v>
                </c:pt>
              </c:strCache>
            </c:strRef>
          </c:cat>
          <c:val>
            <c:numRef>
              <c:f>'Figure 4.4'!$D$25:$D$26</c:f>
              <c:numCache>
                <c:formatCode>0.0</c:formatCode>
                <c:ptCount val="2"/>
                <c:pt idx="0">
                  <c:v>91.3109725314971</c:v>
                </c:pt>
                <c:pt idx="1">
                  <c:v>92.201684127820428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38-4A1D-A57C-E103E655EB3E}"/>
            </c:ext>
          </c:extLst>
        </c:ser>
        <c:ser>
          <c:idx val="4"/>
          <c:order val="2"/>
          <c:tx>
            <c:strRef>
              <c:f>'Figure 4.4'!$F$24</c:f>
              <c:strCache>
                <c:ptCount val="1"/>
                <c:pt idx="0">
                  <c:v>SFC August 2021 (outturn)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4.4'!$B$25:$B$30</c:f>
              <c:strCache>
                <c:ptCount val="6"/>
                <c:pt idx="0">
                  <c:v>2020 Q3</c:v>
                </c:pt>
                <c:pt idx="1">
                  <c:v>2020 Q4</c:v>
                </c:pt>
                <c:pt idx="2">
                  <c:v>2021 Q1</c:v>
                </c:pt>
                <c:pt idx="3">
                  <c:v>2021 Q2</c:v>
                </c:pt>
                <c:pt idx="4">
                  <c:v>2021 Q3</c:v>
                </c:pt>
                <c:pt idx="5">
                  <c:v>2021 Q4</c:v>
                </c:pt>
              </c:strCache>
            </c:strRef>
          </c:cat>
          <c:val>
            <c:numRef>
              <c:f>'Figure 4.4'!$F$25:$F$28</c:f>
              <c:numCache>
                <c:formatCode>0.0</c:formatCode>
                <c:ptCount val="4"/>
                <c:pt idx="0">
                  <c:v>91.45611499124594</c:v>
                </c:pt>
                <c:pt idx="1">
                  <c:v>93.589877703178203</c:v>
                </c:pt>
                <c:pt idx="2">
                  <c:v>91.893818890189152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38-4A1D-A57C-E103E655EB3E}"/>
            </c:ext>
          </c:extLst>
        </c:ser>
        <c:ser>
          <c:idx val="0"/>
          <c:order val="3"/>
          <c:tx>
            <c:strRef>
              <c:f>'Figure 4.4'!$C$24</c:f>
              <c:strCache>
                <c:ptCount val="1"/>
                <c:pt idx="0">
                  <c:v>SFC January 2021 (forecast)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60000"/>
                    <a:lumOff val="4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F9-4675-8888-7963ED9BEFCF}"/>
              </c:ext>
            </c:extLst>
          </c:dPt>
          <c:cat>
            <c:strRef>
              <c:f>'Figure 4.4'!$B$25:$B$30</c:f>
              <c:strCache>
                <c:ptCount val="6"/>
                <c:pt idx="0">
                  <c:v>2020 Q3</c:v>
                </c:pt>
                <c:pt idx="1">
                  <c:v>2020 Q4</c:v>
                </c:pt>
                <c:pt idx="2">
                  <c:v>2021 Q1</c:v>
                </c:pt>
                <c:pt idx="3">
                  <c:v>2021 Q2</c:v>
                </c:pt>
                <c:pt idx="4">
                  <c:v>2021 Q3</c:v>
                </c:pt>
                <c:pt idx="5">
                  <c:v>2021 Q4</c:v>
                </c:pt>
              </c:strCache>
            </c:strRef>
          </c:cat>
          <c:val>
            <c:numRef>
              <c:f>'Figure 4.4'!$C$25:$C$30</c:f>
              <c:numCache>
                <c:formatCode>0.0</c:formatCode>
                <c:ptCount val="6"/>
                <c:pt idx="0">
                  <c:v>90.474987625214951</c:v>
                </c:pt>
                <c:pt idx="1">
                  <c:v>91.867673999683603</c:v>
                </c:pt>
                <c:pt idx="2">
                  <c:v>87.080571332343339</c:v>
                </c:pt>
                <c:pt idx="3">
                  <c:v>88.421615304930015</c:v>
                </c:pt>
                <c:pt idx="4">
                  <c:v>91.958481958328846</c:v>
                </c:pt>
                <c:pt idx="5">
                  <c:v>96.188846874154805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8-4A1D-A57C-E103E655EB3E}"/>
            </c:ext>
          </c:extLst>
        </c:ser>
        <c:ser>
          <c:idx val="1"/>
          <c:order val="4"/>
          <c:tx>
            <c:strRef>
              <c:f>'Figure 4.4'!$E$24</c:f>
              <c:strCache>
                <c:ptCount val="1"/>
                <c:pt idx="0">
                  <c:v>OBR March 2021 (forecast)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4.4'!$B$25:$B$30</c:f>
              <c:strCache>
                <c:ptCount val="6"/>
                <c:pt idx="0">
                  <c:v>2020 Q3</c:v>
                </c:pt>
                <c:pt idx="1">
                  <c:v>2020 Q4</c:v>
                </c:pt>
                <c:pt idx="2">
                  <c:v>2021 Q1</c:v>
                </c:pt>
                <c:pt idx="3">
                  <c:v>2021 Q2</c:v>
                </c:pt>
                <c:pt idx="4">
                  <c:v>2021 Q3</c:v>
                </c:pt>
                <c:pt idx="5">
                  <c:v>2021 Q4</c:v>
                </c:pt>
              </c:strCache>
            </c:strRef>
          </c:cat>
          <c:val>
            <c:numRef>
              <c:f>'Figure 4.4'!$E$25:$E$30</c:f>
              <c:numCache>
                <c:formatCode>0.0</c:formatCode>
                <c:ptCount val="6"/>
                <c:pt idx="1">
                  <c:v>92.201684127820428</c:v>
                </c:pt>
                <c:pt idx="2">
                  <c:v>88.667389975975325</c:v>
                </c:pt>
                <c:pt idx="3">
                  <c:v>92.140356331688253</c:v>
                </c:pt>
                <c:pt idx="4">
                  <c:v>94.898006167064892</c:v>
                </c:pt>
                <c:pt idx="5">
                  <c:v>98.059604539175595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38-4A1D-A57C-E103E655EB3E}"/>
            </c:ext>
          </c:extLst>
        </c:ser>
        <c:ser>
          <c:idx val="2"/>
          <c:order val="5"/>
          <c:tx>
            <c:strRef>
              <c:f>'Figure 4.4'!$G$24</c:f>
              <c:strCache>
                <c:ptCount val="1"/>
                <c:pt idx="0">
                  <c:v>SFC August 2021 (forecast)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4.4'!$B$25:$B$30</c:f>
              <c:strCache>
                <c:ptCount val="6"/>
                <c:pt idx="0">
                  <c:v>2020 Q3</c:v>
                </c:pt>
                <c:pt idx="1">
                  <c:v>2020 Q4</c:v>
                </c:pt>
                <c:pt idx="2">
                  <c:v>2021 Q1</c:v>
                </c:pt>
                <c:pt idx="3">
                  <c:v>2021 Q2</c:v>
                </c:pt>
                <c:pt idx="4">
                  <c:v>2021 Q3</c:v>
                </c:pt>
                <c:pt idx="5">
                  <c:v>2021 Q4</c:v>
                </c:pt>
              </c:strCache>
            </c:strRef>
          </c:cat>
          <c:val>
            <c:numRef>
              <c:f>'Figure 4.4'!$G$25:$G$30</c:f>
              <c:numCache>
                <c:formatCode>General</c:formatCode>
                <c:ptCount val="6"/>
                <c:pt idx="2" formatCode="0.0">
                  <c:v>91.893818890189152</c:v>
                </c:pt>
                <c:pt idx="3" formatCode="0.0">
                  <c:v>96.230641174898381</c:v>
                </c:pt>
                <c:pt idx="4" formatCode="0.0">
                  <c:v>98.305317614366103</c:v>
                </c:pt>
                <c:pt idx="5" formatCode="0.0">
                  <c:v>99.142010264644455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8-4A1D-A57C-E103E655E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328000"/>
        <c:axId val="484331608"/>
      </c:lineChart>
      <c:catAx>
        <c:axId val="48432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84331608"/>
        <c:crosses val="autoZero"/>
        <c:auto val="1"/>
        <c:lblAlgn val="ctr"/>
        <c:lblOffset val="100"/>
        <c:noMultiLvlLbl val="0"/>
      </c:catAx>
      <c:valAx>
        <c:axId val="484331608"/>
        <c:scaling>
          <c:orientation val="minMax"/>
          <c:max val="101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GDP level 2019 Q4 = 100</a:t>
                </a:r>
              </a:p>
            </c:rich>
          </c:tx>
          <c:layout>
            <c:manualLayout>
              <c:xMode val="edge"/>
              <c:yMode val="edge"/>
              <c:x val="1.0094627194289779E-2"/>
              <c:y val="0.107509150326797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8432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208132136285408E-2"/>
          <c:y val="0.83233790849673206"/>
          <c:w val="0.97958357675692231"/>
          <c:h val="0.14276013071895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28575</xdr:rowOff>
    </xdr:from>
    <xdr:to>
      <xdr:col>10</xdr:col>
      <xdr:colOff>3974</xdr:colOff>
      <xdr:row>19</xdr:row>
      <xdr:rowOff>40575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FS%20LADB/1998%20ladb/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gov.uk/government/statistics/scottish-income-tax-outturn-statistics-2019-to-202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gov.uk/government/statistics/scottish-income-tax-outturn-statistics-2019-to-2020" TargetMode="External"/><Relationship Id="rId1" Type="http://schemas.openxmlformats.org/officeDocument/2006/relationships/hyperlink" Target="https://www.gov.uk/government/statistics/scottish-income-tax-outturn-statistics-2019-to-202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gov.scot/publications/non-domestic-rates-income-statistics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revenue.scot/news-publications/publications/corporate-documents" TargetMode="External"/><Relationship Id="rId1" Type="http://schemas.openxmlformats.org/officeDocument/2006/relationships/hyperlink" Target="https://www.gov.scot/publications/non-domestic-rates-income-statistics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www.revenue.scot/about-us/corporate-documents" TargetMode="External"/><Relationship Id="rId1" Type="http://schemas.openxmlformats.org/officeDocument/2006/relationships/hyperlink" Target="https://revenue.scot/news-publications/publications/corporate-document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s://revenue.scot/news-publications/publications/corporate-documents" TargetMode="External"/><Relationship Id="rId1" Type="http://schemas.openxmlformats.org/officeDocument/2006/relationships/hyperlink" Target="https://www.revenue.scot/about-us/corporate-documents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revenue.scot/news-publications/publications/corporate-documents" TargetMode="External"/><Relationship Id="rId2" Type="http://schemas.openxmlformats.org/officeDocument/2006/relationships/hyperlink" Target="https://www.fiscalcommission.scot/publications/scotlands-economic-and-fiscal-forecasts-january-2021/" TargetMode="External"/><Relationship Id="rId1" Type="http://schemas.openxmlformats.org/officeDocument/2006/relationships/hyperlink" Target="https://www.revenue.scot/about-us/corporate-documents" TargetMode="External"/><Relationship Id="rId4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revenue.scot/news-publications/publications/corporate-documents" TargetMode="External"/><Relationship Id="rId1" Type="http://schemas.openxmlformats.org/officeDocument/2006/relationships/hyperlink" Target="https://www.revenue.scot/about-us/corporate-document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revenue.scot/news-publications/publications/corporate-documents" TargetMode="External"/><Relationship Id="rId2" Type="http://schemas.openxmlformats.org/officeDocument/2006/relationships/hyperlink" Target="https://www.fiscalcommission.scot/publications/scotlands-economic-and-fiscal-forecasts-january-2021/" TargetMode="External"/><Relationship Id="rId1" Type="http://schemas.openxmlformats.org/officeDocument/2006/relationships/hyperlink" Target="https://www.revenue.scot/about-us/corporate-documents" TargetMode="External"/><Relationship Id="rId4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revenue.scot/news-publications/publications/corporate-documents" TargetMode="External"/><Relationship Id="rId1" Type="http://schemas.openxmlformats.org/officeDocument/2006/relationships/hyperlink" Target="https://www.revenue.scot/about-us/corporate-documents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revenue.scot/news-publications/publications/corporate-documents" TargetMode="External"/><Relationship Id="rId2" Type="http://schemas.openxmlformats.org/officeDocument/2006/relationships/hyperlink" Target="https://www.revenue.scot/about-us/corporate-documents" TargetMode="External"/><Relationship Id="rId1" Type="http://schemas.openxmlformats.org/officeDocument/2006/relationships/hyperlink" Target="https://www.revenue.scot/about-us/corporate-documents" TargetMode="External"/><Relationship Id="rId4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gov.scot/publications/government-expenditure-revenue-scotland-gers-2019-20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revenue.scot/news-publications/publications/corporate-documents" TargetMode="External"/><Relationship Id="rId1" Type="http://schemas.openxmlformats.org/officeDocument/2006/relationships/hyperlink" Target="https://obr.uk/efo/economic-and-fiscal-outlook-march-2021/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3"/>
  <sheetViews>
    <sheetView showGridLines="0" tabSelected="1" workbookViewId="0"/>
  </sheetViews>
  <sheetFormatPr defaultColWidth="8.42578125" defaultRowHeight="14.25" x14ac:dyDescent="0.2"/>
  <cols>
    <col min="1" max="1" width="3.85546875" style="1" customWidth="1"/>
    <col min="2" max="2" width="139.42578125" style="1" bestFit="1" customWidth="1"/>
    <col min="3" max="16384" width="8.42578125" style="1"/>
  </cols>
  <sheetData>
    <row r="2" spans="1:2" ht="15" x14ac:dyDescent="0.25">
      <c r="B2" s="5" t="s">
        <v>56</v>
      </c>
    </row>
    <row r="3" spans="1:2" ht="6.6" customHeight="1" thickBot="1" x14ac:dyDescent="0.25">
      <c r="B3" s="4"/>
    </row>
    <row r="4" spans="1:2" x14ac:dyDescent="0.2">
      <c r="A4" s="2"/>
      <c r="B4" s="3" t="s">
        <v>42</v>
      </c>
    </row>
    <row r="5" spans="1:2" x14ac:dyDescent="0.2">
      <c r="A5" s="2"/>
      <c r="B5" s="80"/>
    </row>
    <row r="6" spans="1:2" x14ac:dyDescent="0.2">
      <c r="A6" s="2"/>
      <c r="B6" s="81" t="s">
        <v>41</v>
      </c>
    </row>
    <row r="7" spans="1:2" x14ac:dyDescent="0.2">
      <c r="A7" s="2"/>
      <c r="B7" s="81" t="s">
        <v>63</v>
      </c>
    </row>
    <row r="8" spans="1:2" x14ac:dyDescent="0.2">
      <c r="A8" s="2"/>
      <c r="B8" s="81" t="s">
        <v>76</v>
      </c>
    </row>
    <row r="9" spans="1:2" s="89" customFormat="1" x14ac:dyDescent="0.2">
      <c r="A9" s="106"/>
      <c r="B9" s="81" t="s">
        <v>84</v>
      </c>
    </row>
    <row r="10" spans="1:2" s="89" customFormat="1" x14ac:dyDescent="0.2">
      <c r="A10" s="106"/>
      <c r="B10" s="107" t="s">
        <v>86</v>
      </c>
    </row>
    <row r="11" spans="1:2" s="89" customFormat="1" x14ac:dyDescent="0.2">
      <c r="A11" s="106"/>
      <c r="B11" s="107" t="s">
        <v>155</v>
      </c>
    </row>
    <row r="12" spans="1:2" x14ac:dyDescent="0.2">
      <c r="A12" s="2"/>
      <c r="B12" s="81" t="s">
        <v>77</v>
      </c>
    </row>
    <row r="13" spans="1:2" x14ac:dyDescent="0.2">
      <c r="A13" s="2"/>
      <c r="B13" s="80"/>
    </row>
    <row r="14" spans="1:2" x14ac:dyDescent="0.2">
      <c r="A14" s="2"/>
      <c r="B14" s="3" t="s">
        <v>158</v>
      </c>
    </row>
    <row r="15" spans="1:2" x14ac:dyDescent="0.2">
      <c r="A15" s="2"/>
      <c r="B15" s="82"/>
    </row>
    <row r="16" spans="1:2" x14ac:dyDescent="0.2">
      <c r="A16" s="2"/>
      <c r="B16" s="81" t="s">
        <v>120</v>
      </c>
    </row>
    <row r="17" spans="1:2" x14ac:dyDescent="0.2">
      <c r="A17" s="2"/>
      <c r="B17" s="81" t="s">
        <v>121</v>
      </c>
    </row>
    <row r="18" spans="1:2" x14ac:dyDescent="0.2">
      <c r="A18" s="2"/>
      <c r="B18" s="81" t="s">
        <v>122</v>
      </c>
    </row>
    <row r="19" spans="1:2" x14ac:dyDescent="0.2">
      <c r="A19" s="2"/>
      <c r="B19" s="81" t="s">
        <v>132</v>
      </c>
    </row>
    <row r="20" spans="1:2" x14ac:dyDescent="0.2">
      <c r="A20" s="2"/>
      <c r="B20" s="81" t="s">
        <v>133</v>
      </c>
    </row>
    <row r="21" spans="1:2" x14ac:dyDescent="0.2">
      <c r="A21" s="2"/>
      <c r="B21" s="81" t="s">
        <v>138</v>
      </c>
    </row>
    <row r="22" spans="1:2" x14ac:dyDescent="0.2">
      <c r="A22" s="2"/>
      <c r="B22" s="80"/>
    </row>
    <row r="23" spans="1:2" x14ac:dyDescent="0.2">
      <c r="A23" s="2"/>
      <c r="B23" s="3" t="s">
        <v>11</v>
      </c>
    </row>
    <row r="24" spans="1:2" x14ac:dyDescent="0.2">
      <c r="A24" s="2"/>
      <c r="B24" s="80"/>
    </row>
    <row r="25" spans="1:2" x14ac:dyDescent="0.2">
      <c r="A25" s="2"/>
      <c r="B25" s="81" t="s">
        <v>144</v>
      </c>
    </row>
    <row r="26" spans="1:2" x14ac:dyDescent="0.2">
      <c r="A26" s="2"/>
      <c r="B26" s="81" t="s">
        <v>145</v>
      </c>
    </row>
    <row r="27" spans="1:2" x14ac:dyDescent="0.2">
      <c r="A27" s="2"/>
      <c r="B27" s="80"/>
    </row>
    <row r="28" spans="1:2" x14ac:dyDescent="0.2">
      <c r="A28" s="2"/>
      <c r="B28" s="3" t="s">
        <v>12</v>
      </c>
    </row>
    <row r="29" spans="1:2" x14ac:dyDescent="0.2">
      <c r="A29" s="2"/>
      <c r="B29" s="82"/>
    </row>
    <row r="30" spans="1:2" x14ac:dyDescent="0.2">
      <c r="A30" s="2"/>
      <c r="B30" s="81" t="s">
        <v>53</v>
      </c>
    </row>
    <row r="31" spans="1:2" x14ac:dyDescent="0.2">
      <c r="A31" s="2"/>
      <c r="B31" s="81" t="s">
        <v>103</v>
      </c>
    </row>
    <row r="32" spans="1:2" x14ac:dyDescent="0.2">
      <c r="A32" s="2"/>
      <c r="B32" s="81" t="s">
        <v>70</v>
      </c>
    </row>
    <row r="33" spans="1:2" x14ac:dyDescent="0.2">
      <c r="A33" s="2"/>
      <c r="B33" s="81" t="s">
        <v>105</v>
      </c>
    </row>
    <row r="34" spans="1:2" x14ac:dyDescent="0.2">
      <c r="A34" s="2"/>
      <c r="B34" s="81" t="s">
        <v>106</v>
      </c>
    </row>
    <row r="35" spans="1:2" x14ac:dyDescent="0.2">
      <c r="A35" s="2"/>
      <c r="B35" s="82"/>
    </row>
    <row r="36" spans="1:2" x14ac:dyDescent="0.2">
      <c r="A36" s="2"/>
      <c r="B36" s="3" t="s">
        <v>13</v>
      </c>
    </row>
    <row r="37" spans="1:2" x14ac:dyDescent="0.2">
      <c r="A37" s="2"/>
      <c r="B37" s="82"/>
    </row>
    <row r="38" spans="1:2" x14ac:dyDescent="0.2">
      <c r="A38" s="2"/>
      <c r="B38" s="81" t="s">
        <v>107</v>
      </c>
    </row>
    <row r="39" spans="1:2" x14ac:dyDescent="0.2">
      <c r="A39" s="2"/>
      <c r="B39" s="81" t="s">
        <v>108</v>
      </c>
    </row>
    <row r="40" spans="1:2" x14ac:dyDescent="0.2">
      <c r="A40" s="2"/>
      <c r="B40" s="81"/>
    </row>
    <row r="41" spans="1:2" x14ac:dyDescent="0.2">
      <c r="A41" s="2"/>
      <c r="B41" s="3" t="s">
        <v>15</v>
      </c>
    </row>
    <row r="42" spans="1:2" x14ac:dyDescent="0.2">
      <c r="B42" s="82"/>
    </row>
    <row r="43" spans="1:2" x14ac:dyDescent="0.2">
      <c r="B43" s="81" t="s">
        <v>109</v>
      </c>
    </row>
    <row r="44" spans="1:2" x14ac:dyDescent="0.2">
      <c r="B44" s="81"/>
    </row>
    <row r="45" spans="1:2" x14ac:dyDescent="0.2">
      <c r="B45" s="3" t="s">
        <v>14</v>
      </c>
    </row>
    <row r="46" spans="1:2" x14ac:dyDescent="0.2">
      <c r="B46" s="82"/>
    </row>
    <row r="47" spans="1:2" x14ac:dyDescent="0.2">
      <c r="B47" s="81" t="s">
        <v>110</v>
      </c>
    </row>
    <row r="48" spans="1:2" x14ac:dyDescent="0.2">
      <c r="B48" s="81"/>
    </row>
    <row r="49" spans="2:2" x14ac:dyDescent="0.2">
      <c r="B49" s="3" t="s">
        <v>73</v>
      </c>
    </row>
    <row r="50" spans="2:2" x14ac:dyDescent="0.2">
      <c r="B50" s="82"/>
    </row>
    <row r="51" spans="2:2" x14ac:dyDescent="0.2">
      <c r="B51" s="81" t="s">
        <v>111</v>
      </c>
    </row>
    <row r="52" spans="2:2" x14ac:dyDescent="0.2">
      <c r="B52" s="81"/>
    </row>
    <row r="53" spans="2:2" ht="15" thickBot="1" x14ac:dyDescent="0.25">
      <c r="B53" s="119"/>
    </row>
  </sheetData>
  <hyperlinks>
    <hyperlink ref="B6" location="'Figure 4.1'!A1" display="Figure 4.1: Summary of tax forecasts"/>
    <hyperlink ref="B7" location="'Figure 4.2'!A1" display="Figure 4.2: Summary of changes to our tax forecasts since February 2020"/>
    <hyperlink ref="B8" location="'Figure 4.3'!A1" display="Figure 4.3: Change in net position of taxes for 2021-22"/>
    <hyperlink ref="B10" location="'Figure 4.5'!A1" display="Figure 4.5: Income tax forecasts, BGA and latest estimate of net position"/>
    <hyperlink ref="B12" location="'Figure 4.7'!A1" display="Figure 4.7: Illustrative projected balance of the Non-Domestic Rating Account"/>
    <hyperlink ref="B16" location="'Figure 4.8'!A1" display="Figure 4.8: Forecast revenue for non-savings non-dividend income tax"/>
    <hyperlink ref="B17" location="'Figure 4.9'!A1" display="Figure 4.9: Change in NSND income tax revenue since February 2020"/>
    <hyperlink ref="B25" location="'Figure 4.14'!A1" display="Figure 4.14: Forecast revenue for Non-Domestic Rates"/>
    <hyperlink ref="B26" location="'Figure 4.15'!A1" display="Figure 4.15: Change in Non-Domestic Rates revenue since January 2021"/>
    <hyperlink ref="B30" location="'Figure 4.16'!A1" display="Figure 4.16: Forecast revenue for Land and Buildings Transaction Tax"/>
    <hyperlink ref="B31" location="'Figure 4.17'!A1" display="Figure 4.17: Forecast revenue for residential LBTT"/>
    <hyperlink ref="B32" location="'Figure 4.18'!A1" display="Figure 4.18: Change in total residential LBTT forecast since January 2021"/>
    <hyperlink ref="B33" location="'Figure 4.19'!A1" display="Figure 4.19: Forecast revenue for non-residential LBTT"/>
    <hyperlink ref="B34" location="'Figure 4.20'!A1" display="Figure 4.21: Change in non-residential LBTT forecast since January 2021"/>
    <hyperlink ref="B38" location="'Figure 4.21'!A1" display="Figure 4.21: Forecast revenue for Scottish Landfill Tax"/>
    <hyperlink ref="B39" location="'Figure 4.22'!A1" display="Figure 4.22: Change in SLfT revenue since January 2021"/>
    <hyperlink ref="B43" location="'Figure 4.23'!A1" display="Figure 4.23: Forecast revenue for Scottish share of UK Air Passenger Duty"/>
    <hyperlink ref="B47" location="'Figure 4.24'!A1" display="Figure 4.24: Forecast revenue for Scottish VAT Assignment"/>
    <hyperlink ref="B51" location="'Figure 4.25'!A1" display="Figure 4.25: Forecast revenue for Scottish share of Aggregates Levy"/>
    <hyperlink ref="B49" location="'Aggregates Levy'!A1" display="Aggregates Levy"/>
    <hyperlink ref="B9" location="'Figure 4.4'!A1" display="Figure 4.4: Scottish and UK economic recovery, forecasts of GDP relative to pre-COVID-levels "/>
    <hyperlink ref="B18" location="'Figure 4.10'!A1" display="Figure 4.10: Breakdown of UK policy measures"/>
    <hyperlink ref="B19" location="'Figure 4.11'!A1" display="Figure 4.11: Forecast drivers comparison between OBR and SFC (growth rates)"/>
    <hyperlink ref="B20" location="'Figure 4.12'!A1" display="Figure 4.12: Forecast drivers comparison between OBR and SFC (cumulative growth paths, 2019-20 =100)"/>
    <hyperlink ref="B21" location="'Figure 4.13'!A1" display="Figure 4.13: Change between SFC and OBR Scottish income tax forecast"/>
    <hyperlink ref="B4" location="Overview!A1" display="Overview"/>
    <hyperlink ref="B14" location="'NSND-IT'!A1" display="Non-Savings Non-Dividends Income Tax (NSND-IT)"/>
    <hyperlink ref="B23" location="NDR!A1" display="Non-Domestic Rates (NDR)"/>
    <hyperlink ref="B28" location="LBTT!A1" display="Land and Buildings Transactions Tax (LBTT)"/>
    <hyperlink ref="B36" location="SLfT!A1" display="Scottish Landfill Tax (SLfT)"/>
    <hyperlink ref="B41" location="APD!A1" display="Air Passenger Duty (APD)"/>
    <hyperlink ref="B45" location="VAT!A1" display="Value added tax (VAT)"/>
    <hyperlink ref="B11" location="'Figure 4.6'!A1" display="Figure 4.6: Outturn and illustrative estimates of income tax reconciliation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12.42578125" style="1" customWidth="1"/>
    <col min="3" max="16384" width="8.42578125" style="1"/>
  </cols>
  <sheetData>
    <row r="1" spans="1:10" x14ac:dyDescent="0.2">
      <c r="A1" s="187" t="s">
        <v>0</v>
      </c>
    </row>
    <row r="2" spans="1:10" x14ac:dyDescent="0.2">
      <c r="A2" s="187"/>
    </row>
    <row r="3" spans="1:10" ht="15" x14ac:dyDescent="0.2">
      <c r="B3" s="13" t="s">
        <v>120</v>
      </c>
    </row>
    <row r="4" spans="1:10" ht="16.5" customHeight="1" x14ac:dyDescent="0.25">
      <c r="B4" s="6" t="s">
        <v>21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16</v>
      </c>
      <c r="J4" s="9" t="s">
        <v>57</v>
      </c>
    </row>
    <row r="5" spans="1:10" ht="16.5" customHeight="1" thickBot="1" x14ac:dyDescent="0.25">
      <c r="B5" s="51"/>
      <c r="C5" s="71">
        <v>11832.602817999999</v>
      </c>
      <c r="D5" s="55">
        <v>11937.955459484267</v>
      </c>
      <c r="E5" s="55">
        <v>13161.969879500806</v>
      </c>
      <c r="F5" s="55">
        <v>14069.408230903799</v>
      </c>
      <c r="G5" s="55">
        <v>14845.423030476069</v>
      </c>
      <c r="H5" s="55">
        <v>15660.113149674096</v>
      </c>
      <c r="I5" s="55">
        <v>16555.829661404689</v>
      </c>
      <c r="J5" s="55">
        <v>17348.180548793684</v>
      </c>
    </row>
    <row r="6" spans="1:10" x14ac:dyDescent="0.2">
      <c r="B6" s="11" t="s">
        <v>35</v>
      </c>
    </row>
    <row r="7" spans="1:10" ht="11.25" customHeight="1" x14ac:dyDescent="0.2">
      <c r="B7" s="193" t="s">
        <v>112</v>
      </c>
      <c r="C7" s="193"/>
      <c r="D7" s="193"/>
      <c r="E7" s="193"/>
      <c r="F7" s="193"/>
      <c r="G7" s="193"/>
      <c r="H7" s="120"/>
    </row>
    <row r="8" spans="1:10" ht="11.85" customHeight="1" x14ac:dyDescent="0.2">
      <c r="B8" s="11" t="s">
        <v>8</v>
      </c>
    </row>
    <row r="14" spans="1:10" x14ac:dyDescent="0.2">
      <c r="D14" s="26"/>
      <c r="E14" s="26"/>
      <c r="F14" s="26"/>
      <c r="G14" s="26"/>
      <c r="H14" s="26"/>
      <c r="I14" s="26"/>
    </row>
  </sheetData>
  <mergeCells count="2">
    <mergeCell ref="A1:A2"/>
    <mergeCell ref="B7:G7"/>
  </mergeCells>
  <hyperlinks>
    <hyperlink ref="A1:A2" location="Contents!A1" display="Return to Contents"/>
    <hyperlink ref="B7" r:id="rId1"/>
  </hyperlinks>
  <pageMargins left="0.7" right="0.7" top="0.75" bottom="0.75" header="0.3" footer="0.3"/>
  <pageSetup paperSize="9" orientation="portrait" horizontalDpi="90" verticalDpi="9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8" width="11.42578125" style="1" bestFit="1" customWidth="1"/>
    <col min="9" max="9" width="10.42578125" style="1" customWidth="1"/>
    <col min="10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.75" thickBot="1" x14ac:dyDescent="0.3">
      <c r="B3" s="12" t="s">
        <v>121</v>
      </c>
    </row>
    <row r="4" spans="1:9" ht="16.5" customHeight="1" thickBot="1" x14ac:dyDescent="0.25">
      <c r="B4" s="121" t="s">
        <v>21</v>
      </c>
      <c r="C4" s="122" t="s">
        <v>2</v>
      </c>
      <c r="D4" s="122" t="s">
        <v>3</v>
      </c>
      <c r="E4" s="122" t="s">
        <v>4</v>
      </c>
      <c r="F4" s="122" t="s">
        <v>5</v>
      </c>
      <c r="G4" s="122" t="s">
        <v>6</v>
      </c>
      <c r="H4" s="122" t="s">
        <v>7</v>
      </c>
      <c r="I4" s="122" t="s">
        <v>16</v>
      </c>
    </row>
    <row r="5" spans="1:9" ht="16.5" customHeight="1" thickBot="1" x14ac:dyDescent="0.25">
      <c r="B5" s="132" t="s">
        <v>36</v>
      </c>
      <c r="C5" s="123">
        <v>11838.322644632066</v>
      </c>
      <c r="D5" s="123">
        <v>11849.651122751078</v>
      </c>
      <c r="E5" s="123">
        <v>12263.28660725285</v>
      </c>
      <c r="F5" s="123">
        <v>12907.099454558656</v>
      </c>
      <c r="G5" s="123">
        <v>13481.186391714591</v>
      </c>
      <c r="H5" s="123">
        <v>14080.038588099093</v>
      </c>
      <c r="I5" s="123">
        <v>14717.731561565288</v>
      </c>
    </row>
    <row r="6" spans="1:9" ht="16.5" customHeight="1" thickBot="1" x14ac:dyDescent="0.25">
      <c r="B6" s="124" t="s">
        <v>113</v>
      </c>
      <c r="C6" s="123">
        <f>C14-C5</f>
        <v>-5.7198266320665425</v>
      </c>
      <c r="D6" s="123">
        <v>-31.195376235954598</v>
      </c>
      <c r="E6" s="123">
        <v>-30.42427834103006</v>
      </c>
      <c r="F6" s="123">
        <v>-36.595310730823257</v>
      </c>
      <c r="G6" s="123">
        <v>-41.45221729509791</v>
      </c>
      <c r="H6" s="123">
        <v>-45.174881580863314</v>
      </c>
      <c r="I6" s="123">
        <v>-45.527235021435388</v>
      </c>
    </row>
    <row r="7" spans="1:9" ht="16.5" customHeight="1" thickBot="1" x14ac:dyDescent="0.25">
      <c r="B7" s="124" t="s">
        <v>37</v>
      </c>
      <c r="C7" s="123">
        <v>0</v>
      </c>
      <c r="D7" s="123">
        <v>85.276769425322414</v>
      </c>
      <c r="E7" s="123">
        <v>711.10712539999918</v>
      </c>
      <c r="F7" s="123">
        <v>1024.8348514100007</v>
      </c>
      <c r="G7" s="123">
        <v>1182.2023319100017</v>
      </c>
      <c r="H7" s="123">
        <v>1257.9053936099981</v>
      </c>
      <c r="I7" s="123">
        <v>1328.1563977599985</v>
      </c>
    </row>
    <row r="8" spans="1:9" ht="16.5" customHeight="1" thickBot="1" x14ac:dyDescent="0.25">
      <c r="B8" s="124" t="s">
        <v>38</v>
      </c>
      <c r="C8" s="123">
        <v>0</v>
      </c>
      <c r="D8" s="123">
        <v>-37.496518310001342</v>
      </c>
      <c r="E8" s="123">
        <v>136.64878748000032</v>
      </c>
      <c r="F8" s="123">
        <v>27.158505279999652</v>
      </c>
      <c r="G8" s="123">
        <v>-21.57092789000427</v>
      </c>
      <c r="H8" s="123">
        <v>-50.597003729990689</v>
      </c>
      <c r="I8" s="123">
        <v>-69.469422360005751</v>
      </c>
    </row>
    <row r="9" spans="1:9" ht="16.5" customHeight="1" thickBot="1" x14ac:dyDescent="0.25">
      <c r="B9" s="124" t="s">
        <v>114</v>
      </c>
      <c r="C9" s="123">
        <v>0</v>
      </c>
      <c r="D9" s="123">
        <v>47.239501868936806</v>
      </c>
      <c r="E9" s="123">
        <v>74.689508070851531</v>
      </c>
      <c r="F9" s="123">
        <v>80.743303622710442</v>
      </c>
      <c r="G9" s="123">
        <v>93.661582997114948</v>
      </c>
      <c r="H9" s="123">
        <v>97.193769672001764</v>
      </c>
      <c r="I9" s="123">
        <v>101.8673397729053</v>
      </c>
    </row>
    <row r="10" spans="1:9" ht="16.5" customHeight="1" thickBot="1" x14ac:dyDescent="0.25">
      <c r="B10" s="124" t="s">
        <v>115</v>
      </c>
      <c r="C10" s="123">
        <v>0</v>
      </c>
      <c r="D10" s="123">
        <v>37.951272300795132</v>
      </c>
      <c r="E10" s="123">
        <v>12.048620525410279</v>
      </c>
      <c r="F10" s="123">
        <v>140.96174225464114</v>
      </c>
      <c r="G10" s="123">
        <v>314.77423878509467</v>
      </c>
      <c r="H10" s="123">
        <v>488.40022878067555</v>
      </c>
      <c r="I10" s="123">
        <v>683.53254863730297</v>
      </c>
    </row>
    <row r="11" spans="1:9" ht="16.5" customHeight="1" thickBot="1" x14ac:dyDescent="0.25">
      <c r="B11" s="124" t="s">
        <v>116</v>
      </c>
      <c r="C11" s="123">
        <v>0</v>
      </c>
      <c r="D11" s="123">
        <v>-75.077682188657491</v>
      </c>
      <c r="E11" s="123">
        <v>-94.675068898184691</v>
      </c>
      <c r="F11" s="123">
        <v>-101.55584430207819</v>
      </c>
      <c r="G11" s="123">
        <v>-108.3037052757827</v>
      </c>
      <c r="H11" s="123">
        <v>-115.20694692933102</v>
      </c>
      <c r="I11" s="123">
        <v>-123.59282158793394</v>
      </c>
    </row>
    <row r="12" spans="1:9" ht="16.5" customHeight="1" thickBot="1" x14ac:dyDescent="0.25">
      <c r="B12" s="124" t="s">
        <v>117</v>
      </c>
      <c r="C12" s="123">
        <v>0</v>
      </c>
      <c r="D12" s="123">
        <v>0</v>
      </c>
      <c r="E12" s="123">
        <v>8.8107299234252423E-13</v>
      </c>
      <c r="F12" s="123">
        <v>-67.45986508999772</v>
      </c>
      <c r="G12" s="123">
        <v>-151.60711427999973</v>
      </c>
      <c r="H12" s="123">
        <v>-175.50395564000326</v>
      </c>
      <c r="I12" s="123">
        <v>-183.01088933999546</v>
      </c>
    </row>
    <row r="13" spans="1:9" ht="16.5" customHeight="1" x14ac:dyDescent="0.2">
      <c r="B13" s="125" t="s">
        <v>66</v>
      </c>
      <c r="C13" s="133">
        <v>0</v>
      </c>
      <c r="D13" s="133">
        <v>61.606369872747479</v>
      </c>
      <c r="E13" s="133">
        <v>89.288578010908367</v>
      </c>
      <c r="F13" s="133">
        <v>94.221393900689364</v>
      </c>
      <c r="G13" s="133">
        <v>96.532449810151746</v>
      </c>
      <c r="H13" s="133">
        <v>123.05795739251673</v>
      </c>
      <c r="I13" s="133">
        <v>146.14218197856445</v>
      </c>
    </row>
    <row r="14" spans="1:9" ht="16.5" customHeight="1" x14ac:dyDescent="0.2">
      <c r="B14" s="19" t="s">
        <v>60</v>
      </c>
      <c r="C14" s="127">
        <v>11832.602817999999</v>
      </c>
      <c r="D14" s="128">
        <v>11937.955459484267</v>
      </c>
      <c r="E14" s="128">
        <v>13161.969879500806</v>
      </c>
      <c r="F14" s="128">
        <v>14069.408230903799</v>
      </c>
      <c r="G14" s="128">
        <v>14845.423030476069</v>
      </c>
      <c r="H14" s="128">
        <v>15660.113149674096</v>
      </c>
      <c r="I14" s="128">
        <v>16555.829661404689</v>
      </c>
    </row>
    <row r="15" spans="1:9" ht="16.5" customHeight="1" thickBot="1" x14ac:dyDescent="0.25">
      <c r="B15" s="129" t="s">
        <v>118</v>
      </c>
      <c r="C15" s="130">
        <f>C6</f>
        <v>-5.7198266320665425</v>
      </c>
      <c r="D15" s="130">
        <v>88.304336733188393</v>
      </c>
      <c r="E15" s="130">
        <v>898.68327224795576</v>
      </c>
      <c r="F15" s="130">
        <v>1162.3087763451422</v>
      </c>
      <c r="G15" s="130">
        <v>1364.2366387614748</v>
      </c>
      <c r="H15" s="130">
        <v>1580.0745615750038</v>
      </c>
      <c r="I15" s="130">
        <v>1838.098099839397</v>
      </c>
    </row>
    <row r="16" spans="1:9" ht="16.5" customHeight="1" x14ac:dyDescent="0.25">
      <c r="B16" s="11" t="s">
        <v>35</v>
      </c>
      <c r="C16" s="134"/>
      <c r="D16" s="134"/>
      <c r="E16" s="134"/>
      <c r="F16" s="134"/>
      <c r="G16" s="134"/>
      <c r="H16" s="134"/>
      <c r="I16" s="134"/>
    </row>
    <row r="17" spans="2:9" x14ac:dyDescent="0.2">
      <c r="B17" s="193" t="s">
        <v>119</v>
      </c>
      <c r="C17" s="193"/>
      <c r="D17" s="193"/>
      <c r="E17" s="193"/>
      <c r="F17" s="193"/>
      <c r="G17" s="193"/>
    </row>
    <row r="18" spans="2:9" x14ac:dyDescent="0.2">
      <c r="B18" s="135" t="s">
        <v>18</v>
      </c>
    </row>
    <row r="19" spans="2:9" x14ac:dyDescent="0.2">
      <c r="B19" s="135"/>
    </row>
    <row r="21" spans="2:9" x14ac:dyDescent="0.2">
      <c r="D21" s="164"/>
      <c r="E21" s="164"/>
      <c r="F21" s="164"/>
      <c r="G21" s="164"/>
      <c r="H21" s="166"/>
      <c r="I21" s="165"/>
    </row>
    <row r="22" spans="2:9" x14ac:dyDescent="0.2">
      <c r="I22" s="167"/>
    </row>
  </sheetData>
  <mergeCells count="2">
    <mergeCell ref="A1:A2"/>
    <mergeCell ref="B17:G17"/>
  </mergeCells>
  <hyperlinks>
    <hyperlink ref="A1:A2" location="Contents!A1" display="Return to Contents"/>
    <hyperlink ref="B16" r:id="rId1" display="https://www.gov.uk/government/statistics/scottish-income-tax-outturn-statistics-2019-to-2020"/>
    <hyperlink ref="B17:G17" r:id="rId2" display="HMRC (2021) Scottish Income Tax Outturn Statistics: 2019 to 2020."/>
  </hyperlinks>
  <pageMargins left="0.7" right="0.7" top="0.75" bottom="0.75" header="0.3" footer="0.3"/>
  <pageSetup paperSize="9" orientation="portrait" horizontalDpi="90" verticalDpi="9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8" width="11.42578125" style="1" bestFit="1" customWidth="1"/>
    <col min="9" max="16384" width="8.42578125" style="1"/>
  </cols>
  <sheetData>
    <row r="1" spans="1:8" x14ac:dyDescent="0.2">
      <c r="A1" s="187" t="s">
        <v>0</v>
      </c>
    </row>
    <row r="2" spans="1:8" x14ac:dyDescent="0.2">
      <c r="A2" s="187"/>
    </row>
    <row r="3" spans="1:8" ht="15.75" thickBot="1" x14ac:dyDescent="0.3">
      <c r="B3" s="12" t="s">
        <v>122</v>
      </c>
    </row>
    <row r="4" spans="1:8" ht="16.5" customHeight="1" thickBot="1" x14ac:dyDescent="0.25">
      <c r="B4" s="121" t="s">
        <v>21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16</v>
      </c>
    </row>
    <row r="5" spans="1:8" ht="16.5" customHeight="1" thickBot="1" x14ac:dyDescent="0.25">
      <c r="B5" s="136" t="s">
        <v>123</v>
      </c>
      <c r="C5" s="139">
        <v>0</v>
      </c>
      <c r="D5" s="139">
        <v>0</v>
      </c>
      <c r="E5" s="139">
        <v>107.5848786900001</v>
      </c>
      <c r="F5" s="139">
        <v>242.96828309</v>
      </c>
      <c r="G5" s="139">
        <v>383.9570727800006</v>
      </c>
      <c r="H5" s="139">
        <v>534.39323541999909</v>
      </c>
    </row>
    <row r="6" spans="1:8" ht="16.5" customHeight="1" x14ac:dyDescent="0.2">
      <c r="B6" s="18" t="s">
        <v>124</v>
      </c>
      <c r="C6" s="140">
        <v>0</v>
      </c>
      <c r="D6" s="140">
        <v>0</v>
      </c>
      <c r="E6" s="140">
        <v>2.8348699399993649</v>
      </c>
      <c r="F6" s="140">
        <v>8.3865031799985843</v>
      </c>
      <c r="G6" s="140">
        <v>14.024488979998559</v>
      </c>
      <c r="H6" s="140">
        <v>20.635245669999236</v>
      </c>
    </row>
    <row r="7" spans="1:8" ht="16.5" customHeight="1" thickBot="1" x14ac:dyDescent="0.25">
      <c r="B7" s="18" t="s">
        <v>125</v>
      </c>
      <c r="C7" s="140">
        <v>37.951272300795132</v>
      </c>
      <c r="D7" s="140">
        <v>12.048620525410279</v>
      </c>
      <c r="E7" s="140">
        <v>30.541993624641691</v>
      </c>
      <c r="F7" s="140">
        <v>63.419452515096054</v>
      </c>
      <c r="G7" s="140">
        <v>90.418667020676367</v>
      </c>
      <c r="H7" s="140">
        <v>128.50406754730466</v>
      </c>
    </row>
    <row r="8" spans="1:8" ht="16.5" customHeight="1" thickBot="1" x14ac:dyDescent="0.25">
      <c r="B8" s="183" t="s">
        <v>126</v>
      </c>
      <c r="C8" s="184">
        <v>37.951272300795132</v>
      </c>
      <c r="D8" s="184">
        <v>12.048620525410279</v>
      </c>
      <c r="E8" s="184">
        <v>140.96174225464114</v>
      </c>
      <c r="F8" s="184">
        <v>314.77423878509467</v>
      </c>
      <c r="G8" s="184">
        <v>488.40022878067555</v>
      </c>
      <c r="H8" s="184">
        <v>683.53254863730297</v>
      </c>
    </row>
    <row r="9" spans="1:8" ht="16.5" customHeight="1" x14ac:dyDescent="0.25">
      <c r="B9" s="131" t="s">
        <v>80</v>
      </c>
      <c r="C9" s="134"/>
      <c r="D9" s="134"/>
      <c r="E9" s="134"/>
      <c r="F9" s="134"/>
      <c r="G9" s="134"/>
      <c r="H9" s="134"/>
    </row>
    <row r="10" spans="1:8" x14ac:dyDescent="0.2">
      <c r="B10" s="135"/>
    </row>
    <row r="11" spans="1:8" x14ac:dyDescent="0.2">
      <c r="C11" s="163"/>
      <c r="D11" s="163"/>
      <c r="E11" s="163"/>
      <c r="F11" s="163"/>
      <c r="G11" s="163"/>
      <c r="H11" s="16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8" width="9.140625" style="1" customWidth="1"/>
    <col min="9" max="16384" width="8.42578125" style="1"/>
  </cols>
  <sheetData>
    <row r="1" spans="1:8" x14ac:dyDescent="0.2">
      <c r="A1" s="187" t="s">
        <v>0</v>
      </c>
    </row>
    <row r="2" spans="1:8" x14ac:dyDescent="0.2">
      <c r="A2" s="187"/>
    </row>
    <row r="3" spans="1:8" ht="15.75" thickBot="1" x14ac:dyDescent="0.3">
      <c r="B3" s="142" t="s">
        <v>132</v>
      </c>
      <c r="C3"/>
      <c r="D3"/>
      <c r="E3"/>
      <c r="F3"/>
      <c r="G3" s="134"/>
      <c r="H3" s="134"/>
    </row>
    <row r="4" spans="1:8" ht="21.6" customHeight="1" thickBot="1" x14ac:dyDescent="0.25">
      <c r="B4" s="121" t="s">
        <v>21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16</v>
      </c>
    </row>
    <row r="5" spans="1:8" ht="21.6" customHeight="1" thickBot="1" x14ac:dyDescent="0.25">
      <c r="B5" s="194" t="s">
        <v>78</v>
      </c>
      <c r="C5" s="195"/>
      <c r="D5" s="195"/>
      <c r="E5" s="195"/>
      <c r="F5" s="195"/>
      <c r="G5" s="195"/>
      <c r="H5" s="196"/>
    </row>
    <row r="6" spans="1:8" ht="21.6" customHeight="1" x14ac:dyDescent="0.2">
      <c r="B6" s="147" t="s">
        <v>140</v>
      </c>
      <c r="C6" s="138">
        <v>1.5963543732426144</v>
      </c>
      <c r="D6" s="138">
        <v>0.71058798086216513</v>
      </c>
      <c r="E6" s="138">
        <v>6.6913543666002884</v>
      </c>
      <c r="F6" s="138">
        <v>3.7917671493687743</v>
      </c>
      <c r="G6" s="138">
        <v>7.351557864127467</v>
      </c>
      <c r="H6" s="138">
        <v>5.8723391402810243</v>
      </c>
    </row>
    <row r="7" spans="1:8" ht="21.6" customHeight="1" x14ac:dyDescent="0.2">
      <c r="B7" s="147" t="s">
        <v>149</v>
      </c>
      <c r="C7" s="138">
        <v>0.8903589776883436</v>
      </c>
      <c r="D7" s="138">
        <v>10.253132742626425</v>
      </c>
      <c r="E7" s="138">
        <v>6.8943962014097027</v>
      </c>
      <c r="F7" s="138">
        <v>5.5156179054335563</v>
      </c>
      <c r="G7" s="138">
        <v>5.4878201687183603</v>
      </c>
      <c r="H7" s="138">
        <v>5.7197320553793896</v>
      </c>
    </row>
    <row r="8" spans="1:8" ht="21.6" customHeight="1" x14ac:dyDescent="0.2">
      <c r="B8" s="148" t="s">
        <v>129</v>
      </c>
      <c r="C8" s="149"/>
      <c r="D8" s="149"/>
      <c r="E8" s="149"/>
      <c r="F8" s="149"/>
      <c r="G8" s="149"/>
      <c r="H8" s="149"/>
    </row>
    <row r="9" spans="1:8" ht="21.6" customHeight="1" x14ac:dyDescent="0.2">
      <c r="B9" s="147" t="s">
        <v>127</v>
      </c>
      <c r="C9" s="138">
        <v>-1.1745341931362785</v>
      </c>
      <c r="D9" s="138">
        <v>-0.65617001811586473</v>
      </c>
      <c r="E9" s="138">
        <v>0.64420120480828125</v>
      </c>
      <c r="F9" s="138">
        <v>1.1512834252059179</v>
      </c>
      <c r="G9" s="138">
        <v>0.82994862547529635</v>
      </c>
      <c r="H9" s="138">
        <v>0.41676303429951655</v>
      </c>
    </row>
    <row r="10" spans="1:8" ht="21.6" customHeight="1" x14ac:dyDescent="0.2">
      <c r="B10" s="147" t="s">
        <v>128</v>
      </c>
      <c r="C10" s="138">
        <v>-3.1091424799709699</v>
      </c>
      <c r="D10" s="138">
        <v>1.02593077514463</v>
      </c>
      <c r="E10" s="138">
        <v>0.51050910339807098</v>
      </c>
      <c r="F10" s="138">
        <v>0.32102579621695598</v>
      </c>
      <c r="G10" s="138">
        <v>7.2415310081708206E-2</v>
      </c>
      <c r="H10" s="138">
        <v>3.6956649494657101E-2</v>
      </c>
    </row>
    <row r="11" spans="1:8" ht="21.6" customHeight="1" x14ac:dyDescent="0.2">
      <c r="B11" s="197" t="s">
        <v>130</v>
      </c>
      <c r="C11" s="198"/>
      <c r="D11" s="198"/>
      <c r="E11" s="198"/>
      <c r="F11" s="198"/>
      <c r="G11" s="198"/>
      <c r="H11" s="199"/>
    </row>
    <row r="12" spans="1:8" ht="21.6" customHeight="1" x14ac:dyDescent="0.2">
      <c r="B12" s="150" t="s">
        <v>127</v>
      </c>
      <c r="C12" s="145">
        <v>0.67797684678561065</v>
      </c>
      <c r="D12" s="145">
        <v>2.4400979095134279</v>
      </c>
      <c r="E12" s="145">
        <v>2.5379379736237162</v>
      </c>
      <c r="F12" s="145">
        <v>2.1479632887208666</v>
      </c>
      <c r="G12" s="145">
        <v>3.0564060931791648</v>
      </c>
      <c r="H12" s="145">
        <v>3.5275602481073642</v>
      </c>
    </row>
    <row r="13" spans="1:8" ht="21.6" customHeight="1" x14ac:dyDescent="0.2">
      <c r="B13" s="150" t="s">
        <v>128</v>
      </c>
      <c r="C13" s="145">
        <v>2.7220174720799601</v>
      </c>
      <c r="D13" s="145">
        <v>5.11707900645919</v>
      </c>
      <c r="E13" s="145">
        <v>3.82083972779883</v>
      </c>
      <c r="F13" s="145">
        <v>3.3176637520030399</v>
      </c>
      <c r="G13" s="145">
        <v>3.2393552686621399</v>
      </c>
      <c r="H13" s="145">
        <v>3.4130496236064198</v>
      </c>
    </row>
    <row r="14" spans="1:8" ht="21.6" customHeight="1" x14ac:dyDescent="0.2">
      <c r="B14" s="197" t="s">
        <v>160</v>
      </c>
      <c r="C14" s="198"/>
      <c r="D14" s="198"/>
      <c r="E14" s="198"/>
      <c r="F14" s="198"/>
      <c r="G14" s="198"/>
      <c r="H14" s="199"/>
    </row>
    <row r="15" spans="1:8" ht="21.6" customHeight="1" x14ac:dyDescent="0.2">
      <c r="B15" s="150" t="s">
        <v>127</v>
      </c>
      <c r="C15" s="145">
        <v>0.86136779717842504</v>
      </c>
      <c r="D15" s="145">
        <v>1.9565991630904556</v>
      </c>
      <c r="E15" s="145">
        <v>2.879038235953657</v>
      </c>
      <c r="F15" s="145">
        <v>3.0037168985613594</v>
      </c>
      <c r="G15" s="145">
        <v>3.5887730273680196</v>
      </c>
      <c r="H15" s="145">
        <v>3.6348119961931324</v>
      </c>
    </row>
    <row r="16" spans="1:8" ht="21.6" customHeight="1" thickBot="1" x14ac:dyDescent="0.25">
      <c r="B16" s="143" t="s">
        <v>128</v>
      </c>
      <c r="C16" s="161">
        <v>2.85206202091936E-2</v>
      </c>
      <c r="D16" s="161">
        <v>5.9072746613220604</v>
      </c>
      <c r="E16" s="161">
        <v>4.3534220686278298</v>
      </c>
      <c r="F16" s="161">
        <v>3.6477773455286502</v>
      </c>
      <c r="G16" s="161">
        <v>3.3141128020619899</v>
      </c>
      <c r="H16" s="161">
        <v>3.4509572062198099</v>
      </c>
    </row>
    <row r="17" spans="2:8" ht="15" x14ac:dyDescent="0.25">
      <c r="B17" s="131" t="s">
        <v>131</v>
      </c>
      <c r="C17" s="134"/>
      <c r="D17" s="134"/>
      <c r="E17" s="134"/>
      <c r="F17" s="134"/>
      <c r="G17" s="134"/>
      <c r="H17" s="134"/>
    </row>
    <row r="18" spans="2:8" x14ac:dyDescent="0.2">
      <c r="B18" s="11" t="s">
        <v>141</v>
      </c>
    </row>
    <row r="19" spans="2:8" x14ac:dyDescent="0.2">
      <c r="B19" s="11" t="s">
        <v>150</v>
      </c>
    </row>
    <row r="20" spans="2:8" x14ac:dyDescent="0.2">
      <c r="B20" s="146" t="s">
        <v>161</v>
      </c>
    </row>
  </sheetData>
  <mergeCells count="4">
    <mergeCell ref="A1:A2"/>
    <mergeCell ref="B5:H5"/>
    <mergeCell ref="B11:H11"/>
    <mergeCell ref="B14:H14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9" width="9.140625" style="1" customWidth="1"/>
    <col min="10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.75" thickBot="1" x14ac:dyDescent="0.3">
      <c r="B3" s="142" t="s">
        <v>133</v>
      </c>
      <c r="C3"/>
      <c r="D3"/>
      <c r="E3"/>
      <c r="F3"/>
      <c r="G3"/>
      <c r="H3" s="134"/>
      <c r="I3" s="134"/>
    </row>
    <row r="4" spans="1:9" ht="21.6" customHeight="1" thickBot="1" x14ac:dyDescent="0.25">
      <c r="B4" s="121" t="s">
        <v>21</v>
      </c>
      <c r="C4" s="122" t="s">
        <v>2</v>
      </c>
      <c r="D4" s="122" t="s">
        <v>3</v>
      </c>
      <c r="E4" s="122" t="s">
        <v>4</v>
      </c>
      <c r="F4" s="122" t="s">
        <v>5</v>
      </c>
      <c r="G4" s="122" t="s">
        <v>6</v>
      </c>
      <c r="H4" s="122" t="s">
        <v>7</v>
      </c>
      <c r="I4" s="122" t="s">
        <v>16</v>
      </c>
    </row>
    <row r="5" spans="1:9" ht="21.6" customHeight="1" thickBot="1" x14ac:dyDescent="0.25">
      <c r="B5" s="194" t="s">
        <v>78</v>
      </c>
      <c r="C5" s="195"/>
      <c r="D5" s="195"/>
      <c r="E5" s="195"/>
      <c r="F5" s="195"/>
      <c r="G5" s="195"/>
      <c r="H5" s="195"/>
      <c r="I5" s="196"/>
    </row>
    <row r="6" spans="1:9" ht="21.6" customHeight="1" x14ac:dyDescent="0.2">
      <c r="B6" s="151" t="s">
        <v>140</v>
      </c>
      <c r="C6" s="140">
        <v>100</v>
      </c>
      <c r="D6" s="140">
        <v>101.59635437324262</v>
      </c>
      <c r="E6" s="140">
        <v>102.318285856413</v>
      </c>
      <c r="F6" s="140">
        <v>109.16476494489666</v>
      </c>
      <c r="G6" s="140">
        <v>113.30403864076288</v>
      </c>
      <c r="H6" s="140">
        <v>121.63365060383194</v>
      </c>
      <c r="I6" s="140">
        <v>128.77639107599344</v>
      </c>
    </row>
    <row r="7" spans="1:9" ht="21.6" customHeight="1" x14ac:dyDescent="0.2">
      <c r="B7" s="151" t="s">
        <v>149</v>
      </c>
      <c r="C7" s="140">
        <v>100</v>
      </c>
      <c r="D7" s="140">
        <v>100.89035897768835</v>
      </c>
      <c r="E7" s="140">
        <v>111.23478140818304</v>
      </c>
      <c r="F7" s="140">
        <v>118.90374795223519</v>
      </c>
      <c r="G7" s="140">
        <v>125.46202436452025</v>
      </c>
      <c r="H7" s="140">
        <v>132.34715464167874</v>
      </c>
      <c r="I7" s="140">
        <v>139.91705727010137</v>
      </c>
    </row>
    <row r="8" spans="1:9" ht="21.6" customHeight="1" x14ac:dyDescent="0.2">
      <c r="B8" s="152" t="s">
        <v>129</v>
      </c>
      <c r="C8" s="153"/>
      <c r="D8" s="153"/>
      <c r="E8" s="153"/>
      <c r="F8" s="153"/>
      <c r="G8" s="153"/>
      <c r="H8" s="153"/>
      <c r="I8" s="153"/>
    </row>
    <row r="9" spans="1:9" ht="21.6" customHeight="1" x14ac:dyDescent="0.2">
      <c r="B9" s="151" t="s">
        <v>127</v>
      </c>
      <c r="C9" s="140">
        <v>100</v>
      </c>
      <c r="D9" s="140">
        <v>98.825465806863718</v>
      </c>
      <c r="E9" s="140">
        <v>98.17700272997574</v>
      </c>
      <c r="F9" s="140">
        <v>98.809460164406886</v>
      </c>
      <c r="G9" s="140">
        <v>99.947037101815155</v>
      </c>
      <c r="H9" s="140">
        <v>100.77654616244496</v>
      </c>
      <c r="I9" s="140">
        <v>101.19654555409383</v>
      </c>
    </row>
    <row r="10" spans="1:9" ht="21.6" customHeight="1" x14ac:dyDescent="0.2">
      <c r="B10" s="151" t="s">
        <v>128</v>
      </c>
      <c r="C10" s="140">
        <v>100</v>
      </c>
      <c r="D10" s="140">
        <v>96.890857520029172</v>
      </c>
      <c r="E10" s="140">
        <v>97.884890645628616</v>
      </c>
      <c r="F10" s="140">
        <v>98.384601923225844</v>
      </c>
      <c r="G10" s="140">
        <v>98.700441874904541</v>
      </c>
      <c r="H10" s="140">
        <v>98.771916105940448</v>
      </c>
      <c r="I10" s="140">
        <v>98.808418896774981</v>
      </c>
    </row>
    <row r="11" spans="1:9" ht="21.6" customHeight="1" x14ac:dyDescent="0.2">
      <c r="B11" s="200" t="s">
        <v>130</v>
      </c>
      <c r="C11" s="201"/>
      <c r="D11" s="201"/>
      <c r="E11" s="201"/>
      <c r="F11" s="201"/>
      <c r="G11" s="201"/>
      <c r="H11" s="201"/>
      <c r="I11" s="202"/>
    </row>
    <row r="12" spans="1:9" ht="21.6" customHeight="1" x14ac:dyDescent="0.2">
      <c r="B12" s="154" t="s">
        <v>127</v>
      </c>
      <c r="C12" s="155">
        <v>100</v>
      </c>
      <c r="D12" s="155">
        <v>100.67797684678561</v>
      </c>
      <c r="E12" s="155">
        <v>103.13461805516444</v>
      </c>
      <c r="F12" s="155">
        <v>105.75211069073825</v>
      </c>
      <c r="G12" s="155">
        <v>108.02362720542276</v>
      </c>
      <c r="H12" s="155">
        <v>111.32526792940244</v>
      </c>
      <c r="I12" s="155">
        <v>115.25233382697905</v>
      </c>
    </row>
    <row r="13" spans="1:9" ht="21.6" customHeight="1" x14ac:dyDescent="0.2">
      <c r="B13" s="154" t="s">
        <v>128</v>
      </c>
      <c r="C13" s="155">
        <v>100</v>
      </c>
      <c r="D13" s="155">
        <v>102.72201747208013</v>
      </c>
      <c r="E13" s="155">
        <v>107.97838426315518</v>
      </c>
      <c r="F13" s="155">
        <v>112.10406526651717</v>
      </c>
      <c r="G13" s="155">
        <v>115.82330120438623</v>
      </c>
      <c r="H13" s="155">
        <v>119.57522941428913</v>
      </c>
      <c r="I13" s="155">
        <v>123.65639133173983</v>
      </c>
    </row>
    <row r="14" spans="1:9" ht="21.6" customHeight="1" x14ac:dyDescent="0.2">
      <c r="B14" s="200" t="s">
        <v>160</v>
      </c>
      <c r="C14" s="201"/>
      <c r="D14" s="201"/>
      <c r="E14" s="201"/>
      <c r="F14" s="201"/>
      <c r="G14" s="201"/>
      <c r="H14" s="201"/>
      <c r="I14" s="202"/>
    </row>
    <row r="15" spans="1:9" ht="21.6" customHeight="1" x14ac:dyDescent="0.2">
      <c r="B15" s="154" t="s">
        <v>127</v>
      </c>
      <c r="C15" s="155">
        <v>100</v>
      </c>
      <c r="D15" s="155">
        <v>100.86136779717843</v>
      </c>
      <c r="E15" s="155">
        <v>102.83482047537962</v>
      </c>
      <c r="F15" s="155">
        <v>105.79547427674009</v>
      </c>
      <c r="G15" s="155">
        <v>108.97327081550368</v>
      </c>
      <c r="H15" s="155">
        <v>112.88407416557116</v>
      </c>
      <c r="I15" s="155">
        <v>116.98719803513291</v>
      </c>
    </row>
    <row r="16" spans="1:9" ht="21.6" customHeight="1" thickBot="1" x14ac:dyDescent="0.25">
      <c r="B16" s="160" t="s">
        <v>128</v>
      </c>
      <c r="C16" s="141">
        <v>100</v>
      </c>
      <c r="D16" s="141">
        <v>100.02852062020931</v>
      </c>
      <c r="E16" s="141">
        <v>105.93748007290218</v>
      </c>
      <c r="F16" s="141">
        <v>110.54938570934418</v>
      </c>
      <c r="G16" s="141">
        <v>114.58198115687071</v>
      </c>
      <c r="H16" s="141">
        <v>118.37935726324682</v>
      </c>
      <c r="I16" s="141">
        <v>122.46457822339947</v>
      </c>
    </row>
    <row r="17" spans="2:9" ht="15" x14ac:dyDescent="0.25">
      <c r="B17" s="135" t="s">
        <v>131</v>
      </c>
      <c r="C17" s="134"/>
      <c r="D17" s="134"/>
      <c r="E17" s="134"/>
      <c r="F17" s="134"/>
      <c r="G17" s="134"/>
      <c r="H17" s="134"/>
      <c r="I17" s="134"/>
    </row>
    <row r="18" spans="2:9" x14ac:dyDescent="0.2">
      <c r="B18" s="146" t="s">
        <v>141</v>
      </c>
    </row>
    <row r="19" spans="2:9" x14ac:dyDescent="0.2">
      <c r="B19" s="146" t="s">
        <v>150</v>
      </c>
    </row>
    <row r="20" spans="2:9" x14ac:dyDescent="0.2">
      <c r="B20" s="146" t="s">
        <v>161</v>
      </c>
    </row>
  </sheetData>
  <mergeCells count="4">
    <mergeCell ref="A1:A2"/>
    <mergeCell ref="B5:I5"/>
    <mergeCell ref="B11:I11"/>
    <mergeCell ref="B14:I14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9" width="9.140625" style="1" customWidth="1"/>
    <col min="10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.75" thickBot="1" x14ac:dyDescent="0.3">
      <c r="B3" s="142" t="s">
        <v>159</v>
      </c>
      <c r="C3"/>
      <c r="D3"/>
      <c r="E3"/>
      <c r="F3"/>
      <c r="G3"/>
      <c r="H3"/>
      <c r="I3"/>
    </row>
    <row r="4" spans="1:9" ht="21.6" customHeight="1" thickBot="1" x14ac:dyDescent="0.25">
      <c r="B4" s="121"/>
      <c r="C4" s="122" t="s">
        <v>2</v>
      </c>
      <c r="D4" s="122" t="s">
        <v>3</v>
      </c>
      <c r="E4" s="122" t="s">
        <v>4</v>
      </c>
      <c r="F4" s="122" t="s">
        <v>5</v>
      </c>
      <c r="G4" s="122" t="s">
        <v>6</v>
      </c>
      <c r="H4" s="122" t="s">
        <v>7</v>
      </c>
      <c r="I4" s="122" t="s">
        <v>16</v>
      </c>
    </row>
    <row r="5" spans="1:9" ht="22.9" customHeight="1" thickBot="1" x14ac:dyDescent="0.25">
      <c r="B5" s="194" t="s">
        <v>127</v>
      </c>
      <c r="C5" s="195"/>
      <c r="D5" s="195"/>
      <c r="E5" s="195"/>
      <c r="F5" s="195"/>
      <c r="G5" s="195"/>
      <c r="H5" s="195"/>
      <c r="I5" s="196"/>
    </row>
    <row r="6" spans="1:9" ht="22.9" customHeight="1" x14ac:dyDescent="0.2">
      <c r="B6" s="18" t="s">
        <v>142</v>
      </c>
      <c r="C6" s="128">
        <v>161057.92130678875</v>
      </c>
      <c r="D6" s="128">
        <v>163628.97647702333</v>
      </c>
      <c r="E6" s="128">
        <v>164791.70431707683</v>
      </c>
      <c r="F6" s="128">
        <v>175818.50121969258</v>
      </c>
      <c r="G6" s="128">
        <v>182485.12939145343</v>
      </c>
      <c r="H6" s="128">
        <v>195900.62927209403</v>
      </c>
      <c r="I6" s="128">
        <v>207404.57860089603</v>
      </c>
    </row>
    <row r="7" spans="1:9" ht="31.15" customHeight="1" x14ac:dyDescent="0.2">
      <c r="B7" s="18" t="s">
        <v>143</v>
      </c>
      <c r="C7" s="180">
        <v>160.84986297873911</v>
      </c>
      <c r="D7" s="180">
        <v>1262.7392456725584</v>
      </c>
      <c r="E7" s="180">
        <v>724.30721338511944</v>
      </c>
      <c r="F7" s="180">
        <v>4545.8506616684044</v>
      </c>
      <c r="G7" s="180">
        <v>3445.825088278938</v>
      </c>
      <c r="H7" s="180">
        <v>7820.4391748105863</v>
      </c>
      <c r="I7" s="180">
        <v>10338.335559902898</v>
      </c>
    </row>
    <row r="8" spans="1:9" ht="22.9" customHeight="1" x14ac:dyDescent="0.2">
      <c r="B8" s="18" t="s">
        <v>139</v>
      </c>
      <c r="C8" s="137"/>
      <c r="D8" s="137"/>
      <c r="E8" s="137"/>
      <c r="F8" s="137"/>
      <c r="G8" s="137"/>
      <c r="H8" s="137"/>
      <c r="I8" s="137"/>
    </row>
    <row r="9" spans="1:9" ht="31.5" customHeight="1" x14ac:dyDescent="0.2">
      <c r="B9" s="125" t="s">
        <v>136</v>
      </c>
      <c r="C9" s="145">
        <v>0.18692877436792757</v>
      </c>
      <c r="D9" s="145">
        <v>0.15700199831975264</v>
      </c>
      <c r="E9" s="145">
        <v>0.18322256678261248</v>
      </c>
      <c r="F9" s="145">
        <v>0.17151523838506388</v>
      </c>
      <c r="G9" s="145">
        <v>0.1654938434731279</v>
      </c>
      <c r="H9" s="145">
        <v>0.16041011030379268</v>
      </c>
      <c r="I9" s="145">
        <v>0.15948551592731955</v>
      </c>
    </row>
    <row r="10" spans="1:9" ht="22.9" customHeight="1" x14ac:dyDescent="0.2">
      <c r="B10" s="125" t="s">
        <v>137</v>
      </c>
      <c r="C10" s="145">
        <v>-6.7201643952391449E-2</v>
      </c>
      <c r="D10" s="145">
        <v>0.48378484234743246</v>
      </c>
      <c r="E10" s="145">
        <v>-0.99710551838764738</v>
      </c>
      <c r="F10" s="145">
        <v>1.2624834450349469</v>
      </c>
      <c r="G10" s="145">
        <v>0.36846842445170647</v>
      </c>
      <c r="H10" s="145">
        <v>-3.2141298004738819E-2</v>
      </c>
      <c r="I10" s="145">
        <v>-0.28968002316771668</v>
      </c>
    </row>
    <row r="11" spans="1:9" ht="22.9" customHeight="1" x14ac:dyDescent="0.2">
      <c r="B11" s="125" t="s">
        <v>147</v>
      </c>
      <c r="C11" s="145">
        <v>0</v>
      </c>
      <c r="D11" s="145">
        <v>0.13092198063065799</v>
      </c>
      <c r="E11" s="145">
        <v>1.2557060948228285</v>
      </c>
      <c r="F11" s="145">
        <v>1.1516258522882041</v>
      </c>
      <c r="G11" s="145">
        <v>1.3544143133130015</v>
      </c>
      <c r="H11" s="145">
        <v>3.8638658331113884</v>
      </c>
      <c r="I11" s="145">
        <v>5.1148171369060131</v>
      </c>
    </row>
    <row r="12" spans="1:9" ht="22.9" customHeight="1" x14ac:dyDescent="0.2">
      <c r="B12" s="203" t="s">
        <v>128</v>
      </c>
      <c r="C12" s="204"/>
      <c r="D12" s="204"/>
      <c r="E12" s="204"/>
      <c r="F12" s="204"/>
      <c r="G12" s="204"/>
      <c r="H12" s="204"/>
      <c r="I12" s="205"/>
    </row>
    <row r="13" spans="1:9" ht="22.9" customHeight="1" x14ac:dyDescent="0.2">
      <c r="B13" s="18" t="s">
        <v>134</v>
      </c>
      <c r="C13" s="156">
        <v>11832.602817999999</v>
      </c>
      <c r="D13" s="156">
        <v>11937.955459484267</v>
      </c>
      <c r="E13" s="156">
        <v>13161.969879500806</v>
      </c>
      <c r="F13" s="156">
        <v>14069.408230903799</v>
      </c>
      <c r="G13" s="156">
        <v>14845.423030476069</v>
      </c>
      <c r="H13" s="156">
        <v>15660.113149674096</v>
      </c>
      <c r="I13" s="157">
        <v>16555.829661404689</v>
      </c>
    </row>
    <row r="14" spans="1:9" ht="33.6" customHeight="1" x14ac:dyDescent="0.2">
      <c r="B14" s="18" t="s">
        <v>143</v>
      </c>
      <c r="C14" s="155">
        <v>-5.7198266320665425</v>
      </c>
      <c r="D14" s="181">
        <v>88.304336733188393</v>
      </c>
      <c r="E14" s="181">
        <v>898.68327224795576</v>
      </c>
      <c r="F14" s="181">
        <v>1162.3087763451422</v>
      </c>
      <c r="G14" s="181">
        <v>1364.2366387614748</v>
      </c>
      <c r="H14" s="181">
        <v>1580.0745615750038</v>
      </c>
      <c r="I14" s="181">
        <v>1838.098099839397</v>
      </c>
    </row>
    <row r="15" spans="1:9" ht="22.9" customHeight="1" x14ac:dyDescent="0.2">
      <c r="B15" s="144" t="s">
        <v>135</v>
      </c>
      <c r="C15" s="126"/>
      <c r="D15" s="126"/>
      <c r="E15" s="126"/>
      <c r="F15" s="126"/>
      <c r="G15" s="126"/>
      <c r="H15" s="126"/>
      <c r="I15" s="126"/>
    </row>
    <row r="16" spans="1:9" ht="30.75" customHeight="1" x14ac:dyDescent="0.2">
      <c r="B16" s="125" t="s">
        <v>136</v>
      </c>
      <c r="C16" s="158">
        <v>-4.8339547266518776E-2</v>
      </c>
      <c r="D16" s="158">
        <v>-0.88857495363146677</v>
      </c>
      <c r="E16" s="158">
        <v>-0.94723715400960362</v>
      </c>
      <c r="F16" s="158">
        <v>-0.98480221789099054</v>
      </c>
      <c r="G16" s="158">
        <v>-1.0057221338137561</v>
      </c>
      <c r="H16" s="158">
        <v>-1.0230254749638581</v>
      </c>
      <c r="I16" s="158">
        <v>-1.0243692104618136</v>
      </c>
    </row>
    <row r="17" spans="2:9" ht="22.9" customHeight="1" x14ac:dyDescent="0.2">
      <c r="B17" s="125" t="s">
        <v>137</v>
      </c>
      <c r="C17" s="158">
        <v>0</v>
      </c>
      <c r="D17" s="158">
        <v>1.9478098092069873</v>
      </c>
      <c r="E17" s="158">
        <v>7.8698800369224564</v>
      </c>
      <c r="F17" s="158">
        <v>10.245076764967038</v>
      </c>
      <c r="G17" s="158">
        <v>12.318724743398628</v>
      </c>
      <c r="H17" s="158">
        <v>14.232698049900478</v>
      </c>
      <c r="I17" s="158">
        <v>16.252656940282499</v>
      </c>
    </row>
    <row r="18" spans="2:9" ht="22.9" customHeight="1" thickBot="1" x14ac:dyDescent="0.25">
      <c r="B18" s="143" t="s">
        <v>146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</row>
    <row r="19" spans="2:9" x14ac:dyDescent="0.2">
      <c r="B19" s="135" t="s">
        <v>131</v>
      </c>
      <c r="C19" s="126"/>
    </row>
    <row r="20" spans="2:9" x14ac:dyDescent="0.2">
      <c r="B20" s="135" t="s">
        <v>141</v>
      </c>
      <c r="C20" s="14"/>
      <c r="D20" s="14"/>
      <c r="E20" s="14"/>
      <c r="F20" s="14"/>
      <c r="G20" s="14"/>
      <c r="H20" s="14"/>
      <c r="I20" s="14"/>
    </row>
    <row r="21" spans="2:9" x14ac:dyDescent="0.2">
      <c r="B21" s="135" t="s">
        <v>148</v>
      </c>
      <c r="C21" s="162"/>
      <c r="D21" s="162"/>
      <c r="E21" s="162"/>
      <c r="F21" s="162"/>
      <c r="G21" s="162"/>
      <c r="H21" s="162"/>
      <c r="I21" s="162"/>
    </row>
    <row r="22" spans="2:9" x14ac:dyDescent="0.2">
      <c r="B22" s="14"/>
      <c r="C22" s="14"/>
      <c r="D22" s="14"/>
      <c r="E22" s="14"/>
      <c r="F22" s="14"/>
      <c r="G22" s="14"/>
      <c r="H22" s="14"/>
      <c r="I22" s="14"/>
    </row>
  </sheetData>
  <mergeCells count="3">
    <mergeCell ref="A1:A2"/>
    <mergeCell ref="B5:I5"/>
    <mergeCell ref="B12:I1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27.85546875" style="1" customWidth="1"/>
    <col min="3" max="16384" width="8.42578125" style="1"/>
  </cols>
  <sheetData>
    <row r="1" spans="1:10" x14ac:dyDescent="0.2">
      <c r="A1" s="187" t="s">
        <v>0</v>
      </c>
    </row>
    <row r="2" spans="1:10" x14ac:dyDescent="0.2">
      <c r="A2" s="187"/>
    </row>
    <row r="3" spans="1:10" ht="15" x14ac:dyDescent="0.25">
      <c r="B3" s="12" t="s">
        <v>144</v>
      </c>
    </row>
    <row r="4" spans="1:10" ht="16.5" customHeight="1" x14ac:dyDescent="0.25">
      <c r="B4" s="6" t="s">
        <v>21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16</v>
      </c>
      <c r="J4" s="9" t="s">
        <v>57</v>
      </c>
    </row>
    <row r="5" spans="1:10" ht="16.5" customHeight="1" thickBot="1" x14ac:dyDescent="0.25">
      <c r="B5" s="51"/>
      <c r="C5" s="52">
        <v>2752.8307370000002</v>
      </c>
      <c r="D5" s="22">
        <v>1816.1291309999999</v>
      </c>
      <c r="E5" s="63">
        <v>2073.4777328222676</v>
      </c>
      <c r="F5" s="22">
        <v>2926.7602197183137</v>
      </c>
      <c r="G5" s="22">
        <v>3280.2741290664326</v>
      </c>
      <c r="H5" s="22">
        <v>3284.6872083726657</v>
      </c>
      <c r="I5" s="22">
        <v>3262.9644305381071</v>
      </c>
      <c r="J5" s="22">
        <v>3434.7362715901713</v>
      </c>
    </row>
    <row r="6" spans="1:10" ht="10.5" customHeight="1" x14ac:dyDescent="0.2">
      <c r="B6" s="35" t="s">
        <v>35</v>
      </c>
    </row>
    <row r="7" spans="1:10" ht="10.5" customHeight="1" x14ac:dyDescent="0.2">
      <c r="B7" s="62" t="s">
        <v>61</v>
      </c>
    </row>
    <row r="8" spans="1:10" ht="10.5" customHeight="1" x14ac:dyDescent="0.2">
      <c r="B8" s="35" t="s">
        <v>18</v>
      </c>
    </row>
    <row r="9" spans="1:10" ht="10.5" customHeight="1" x14ac:dyDescent="0.2"/>
    <row r="10" spans="1:10" ht="11.25" customHeight="1" x14ac:dyDescent="0.2"/>
    <row r="11" spans="1:10" ht="11.85" customHeight="1" x14ac:dyDescent="0.2"/>
  </sheetData>
  <mergeCells count="1">
    <mergeCell ref="A1:A2"/>
  </mergeCells>
  <hyperlinks>
    <hyperlink ref="A1:A2" location="Contents!A1" display="Return to Contents"/>
    <hyperlink ref="B7" r:id="rId1" display="Scottish Government (2020) Non-domestic rates income statistics "/>
  </hyperlinks>
  <pageMargins left="0.7" right="0.7" top="0.75" bottom="0.75" header="0.3" footer="0.3"/>
  <pageSetup paperSize="9" orientation="portrait" horizontalDpi="90" verticalDpi="9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" x14ac:dyDescent="0.25">
      <c r="B3" s="12" t="s">
        <v>145</v>
      </c>
    </row>
    <row r="4" spans="1:9" ht="16.5" customHeight="1" x14ac:dyDescent="0.25">
      <c r="B4" s="6" t="s">
        <v>21</v>
      </c>
      <c r="C4" s="8" t="s">
        <v>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16</v>
      </c>
    </row>
    <row r="5" spans="1:9" ht="16.5" customHeight="1" x14ac:dyDescent="0.2">
      <c r="B5" s="19" t="s">
        <v>36</v>
      </c>
      <c r="C5" s="21">
        <v>2761.4236860000005</v>
      </c>
      <c r="D5" s="20">
        <v>1847.9179066702925</v>
      </c>
      <c r="E5" s="20">
        <v>2679.8477406258339</v>
      </c>
      <c r="F5" s="20">
        <v>2929.8990524561295</v>
      </c>
      <c r="G5" s="20">
        <v>3224.020602150787</v>
      </c>
      <c r="H5" s="20">
        <v>3230.6270495308686</v>
      </c>
      <c r="I5" s="20">
        <v>3216.1473445325469</v>
      </c>
    </row>
    <row r="6" spans="1:9" ht="16.5" customHeight="1" thickBot="1" x14ac:dyDescent="0.25">
      <c r="B6" s="16" t="s">
        <v>19</v>
      </c>
      <c r="C6" s="20">
        <v>-8.592949000000317</v>
      </c>
      <c r="D6" s="20">
        <v>-31.78877567029258</v>
      </c>
      <c r="E6" s="20">
        <v>-44.911168353420635</v>
      </c>
      <c r="F6" s="20">
        <v>-6.4223931410524528</v>
      </c>
      <c r="G6" s="20">
        <v>47.754402313938044</v>
      </c>
      <c r="H6" s="20">
        <v>50.094456709818587</v>
      </c>
      <c r="I6" s="20">
        <v>40.918370132698783</v>
      </c>
    </row>
    <row r="7" spans="1:9" ht="16.5" customHeight="1" thickBot="1" x14ac:dyDescent="0.25">
      <c r="B7" s="16" t="s">
        <v>20</v>
      </c>
      <c r="C7" s="20"/>
      <c r="D7" s="20"/>
      <c r="E7" s="20">
        <v>-3.4855139999999665</v>
      </c>
      <c r="F7" s="20">
        <v>3.5141749966214775</v>
      </c>
      <c r="G7" s="20">
        <v>8.6489242776710853</v>
      </c>
      <c r="H7" s="20">
        <v>4.1173061345639326</v>
      </c>
      <c r="I7" s="20">
        <v>6.0488507346399274</v>
      </c>
    </row>
    <row r="8" spans="1:9" ht="16.5" customHeight="1" x14ac:dyDescent="0.2">
      <c r="B8" s="17" t="s">
        <v>62</v>
      </c>
      <c r="C8" s="20"/>
      <c r="D8" s="20"/>
      <c r="E8" s="20">
        <v>-557.97332545014569</v>
      </c>
      <c r="F8" s="20">
        <v>-0.23061459338487111</v>
      </c>
      <c r="G8" s="20">
        <v>-0.14979967596354982</v>
      </c>
      <c r="H8" s="20">
        <v>-0.15160400258537265</v>
      </c>
      <c r="I8" s="20">
        <v>-0.150134861778497</v>
      </c>
    </row>
    <row r="9" spans="1:9" ht="16.5" customHeight="1" x14ac:dyDescent="0.2">
      <c r="B9" s="19" t="s">
        <v>60</v>
      </c>
      <c r="C9" s="85">
        <v>2752.8307370000002</v>
      </c>
      <c r="D9" s="54">
        <v>1816.1291309999999</v>
      </c>
      <c r="E9" s="86">
        <v>2073.4777328222676</v>
      </c>
      <c r="F9" s="54">
        <v>2926.7602197183137</v>
      </c>
      <c r="G9" s="54">
        <v>3280.2741290664326</v>
      </c>
      <c r="H9" s="54">
        <v>3284.6872083726657</v>
      </c>
      <c r="I9" s="54">
        <v>3262.9644305381071</v>
      </c>
    </row>
    <row r="10" spans="1:9" ht="16.5" customHeight="1" thickBot="1" x14ac:dyDescent="0.25">
      <c r="B10" s="51" t="s">
        <v>69</v>
      </c>
      <c r="C10" s="22">
        <v>-8.592949000000317</v>
      </c>
      <c r="D10" s="22">
        <v>-31.78877567029258</v>
      </c>
      <c r="E10" s="63">
        <v>-606.3700078035663</v>
      </c>
      <c r="F10" s="22">
        <v>-3.1388327378158465</v>
      </c>
      <c r="G10" s="22">
        <v>56.25352691564558</v>
      </c>
      <c r="H10" s="22">
        <v>54.060158841797147</v>
      </c>
      <c r="I10" s="22">
        <v>46.817086005560213</v>
      </c>
    </row>
    <row r="11" spans="1:9" ht="11.25" customHeight="1" x14ac:dyDescent="0.2">
      <c r="B11" s="83" t="s">
        <v>59</v>
      </c>
    </row>
    <row r="12" spans="1:9" ht="10.5" customHeight="1" x14ac:dyDescent="0.2">
      <c r="B12" s="62" t="s">
        <v>61</v>
      </c>
    </row>
    <row r="13" spans="1:9" ht="11.85" customHeight="1" x14ac:dyDescent="0.2">
      <c r="B13" s="11" t="s">
        <v>18</v>
      </c>
    </row>
    <row r="18" spans="3:8" x14ac:dyDescent="0.2">
      <c r="C18" s="64"/>
      <c r="D18" s="64"/>
      <c r="E18" s="64"/>
      <c r="F18" s="64"/>
      <c r="G18" s="64"/>
      <c r="H18" s="64"/>
    </row>
  </sheetData>
  <mergeCells count="1">
    <mergeCell ref="A1:A2"/>
  </mergeCells>
  <hyperlinks>
    <hyperlink ref="A1:A2" location="Contents!A1" display="Return to Contents"/>
    <hyperlink ref="B12" r:id="rId1" display="Scottish Government (2020) Non-domestic rates income statistics "/>
    <hyperlink ref="B11" r:id="rId2" location="provisional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5.42578125" style="1" customWidth="1"/>
    <col min="3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" x14ac:dyDescent="0.25">
      <c r="B3" s="5" t="s">
        <v>53</v>
      </c>
    </row>
    <row r="4" spans="1:9" ht="16.5" customHeight="1" x14ac:dyDescent="0.25">
      <c r="B4" s="6" t="s">
        <v>21</v>
      </c>
      <c r="C4" s="8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9" t="s">
        <v>16</v>
      </c>
      <c r="I4" s="9" t="s">
        <v>57</v>
      </c>
    </row>
    <row r="5" spans="1:9" ht="16.5" customHeight="1" x14ac:dyDescent="0.2">
      <c r="B5" s="25" t="s">
        <v>101</v>
      </c>
      <c r="C5" s="91">
        <v>374.70675180000001</v>
      </c>
      <c r="D5" s="38">
        <v>459.26036548560012</v>
      </c>
      <c r="E5" s="38">
        <v>493.10634282781757</v>
      </c>
      <c r="F5" s="38">
        <v>524.89998271901914</v>
      </c>
      <c r="G5" s="38">
        <v>560.98232003479882</v>
      </c>
      <c r="H5" s="38">
        <v>604.09748832761511</v>
      </c>
      <c r="I5" s="39">
        <v>651.70255458382553</v>
      </c>
    </row>
    <row r="6" spans="1:9" ht="16.5" customHeight="1" thickBot="1" x14ac:dyDescent="0.25">
      <c r="B6" s="40" t="s">
        <v>46</v>
      </c>
      <c r="C6" s="92">
        <v>142.55105362</v>
      </c>
      <c r="D6" s="41">
        <v>193.64173824674273</v>
      </c>
      <c r="E6" s="41">
        <v>200.56014777945862</v>
      </c>
      <c r="F6" s="41">
        <v>208.25435330655517</v>
      </c>
      <c r="G6" s="41">
        <v>215.9404413516661</v>
      </c>
      <c r="H6" s="41">
        <v>224.97228447282396</v>
      </c>
      <c r="I6" s="42">
        <v>234.70250096974146</v>
      </c>
    </row>
    <row r="7" spans="1:9" ht="16.5" customHeight="1" thickBot="1" x14ac:dyDescent="0.25">
      <c r="B7" s="4" t="s">
        <v>31</v>
      </c>
      <c r="C7" s="43">
        <v>517.25780542000007</v>
      </c>
      <c r="D7" s="41">
        <v>652.90210373234288</v>
      </c>
      <c r="E7" s="41">
        <v>693.66649060727616</v>
      </c>
      <c r="F7" s="41">
        <v>733.15433602557437</v>
      </c>
      <c r="G7" s="41">
        <v>776.92276138646491</v>
      </c>
      <c r="H7" s="41">
        <v>829.06977280043907</v>
      </c>
      <c r="I7" s="42">
        <v>886.40505555356697</v>
      </c>
    </row>
    <row r="8" spans="1:9" ht="11.25" customHeight="1" x14ac:dyDescent="0.2">
      <c r="B8" s="11" t="s">
        <v>32</v>
      </c>
    </row>
    <row r="9" spans="1:9" ht="11.25" customHeight="1" x14ac:dyDescent="0.2">
      <c r="B9" s="206" t="s">
        <v>71</v>
      </c>
      <c r="C9" s="206"/>
      <c r="D9" s="206"/>
      <c r="E9" s="206"/>
      <c r="F9" s="206"/>
    </row>
    <row r="10" spans="1:9" ht="11.85" customHeight="1" x14ac:dyDescent="0.2">
      <c r="B10" s="11" t="s">
        <v>8</v>
      </c>
    </row>
    <row r="11" spans="1:9" x14ac:dyDescent="0.2">
      <c r="B11" s="11" t="s">
        <v>102</v>
      </c>
    </row>
  </sheetData>
  <mergeCells count="2">
    <mergeCell ref="A1:A2"/>
    <mergeCell ref="B9:F9"/>
  </mergeCells>
  <hyperlinks>
    <hyperlink ref="A1:A2" location="Contents!A1" display="Return to Contents"/>
    <hyperlink ref="B9:F9" r:id="rId1" location="provisional" display="Revenue Scotland (2021) Provisional Outturn Data 2020-21."/>
    <hyperlink ref="B9:E9" r:id="rId2" display="Revenue Scotland (2020) Annual Report and Accounts for the year ended 31 March 2020."/>
  </hyperlinks>
  <pageMargins left="0.7" right="0.7" top="0.75" bottom="0.75" header="0.3" footer="0.3"/>
  <pageSetup paperSize="9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27.42578125" style="1" customWidth="1"/>
    <col min="3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" x14ac:dyDescent="0.25">
      <c r="B3" s="5" t="s">
        <v>103</v>
      </c>
    </row>
    <row r="4" spans="1:9" ht="16.5" customHeight="1" x14ac:dyDescent="0.25">
      <c r="B4" s="6" t="s">
        <v>21</v>
      </c>
      <c r="C4" s="8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9" t="s">
        <v>16</v>
      </c>
      <c r="I4" s="9" t="s">
        <v>57</v>
      </c>
    </row>
    <row r="5" spans="1:9" ht="28.5" x14ac:dyDescent="0.2">
      <c r="B5" s="93" t="s">
        <v>64</v>
      </c>
      <c r="C5" s="87">
        <v>259.60000000000002</v>
      </c>
      <c r="D5" s="38">
        <v>337.92088569133676</v>
      </c>
      <c r="E5" s="38">
        <v>360.15719416181645</v>
      </c>
      <c r="F5" s="38">
        <v>385.01315490739978</v>
      </c>
      <c r="G5" s="38">
        <v>416.68934667240853</v>
      </c>
      <c r="H5" s="38">
        <v>454.77493489730222</v>
      </c>
      <c r="I5" s="94">
        <v>497.09849845235988</v>
      </c>
    </row>
    <row r="6" spans="1:9" ht="29.25" thickBot="1" x14ac:dyDescent="0.25">
      <c r="B6" s="95" t="s">
        <v>30</v>
      </c>
      <c r="C6" s="88">
        <v>115.10675179999998</v>
      </c>
      <c r="D6" s="41">
        <v>121.33947979426337</v>
      </c>
      <c r="E6" s="41">
        <v>132.94914866600115</v>
      </c>
      <c r="F6" s="41">
        <v>139.88682781161933</v>
      </c>
      <c r="G6" s="41">
        <v>144.29297336239028</v>
      </c>
      <c r="H6" s="41">
        <v>149.32255343031295</v>
      </c>
      <c r="I6" s="96">
        <v>154.60405613146565</v>
      </c>
    </row>
    <row r="7" spans="1:9" ht="15" thickBot="1" x14ac:dyDescent="0.25">
      <c r="A7" s="27"/>
      <c r="B7" s="4" t="s">
        <v>65</v>
      </c>
      <c r="C7" s="88">
        <v>374.70675180000001</v>
      </c>
      <c r="D7" s="41">
        <v>459.26036548560012</v>
      </c>
      <c r="E7" s="41">
        <v>493.10634282781757</v>
      </c>
      <c r="F7" s="41">
        <v>524.89998271901914</v>
      </c>
      <c r="G7" s="41">
        <v>560.98232003479882</v>
      </c>
      <c r="H7" s="41">
        <v>604.09748832761511</v>
      </c>
      <c r="I7" s="96">
        <v>651.70255458382553</v>
      </c>
    </row>
    <row r="8" spans="1:9" ht="12" customHeight="1" x14ac:dyDescent="0.2">
      <c r="B8" s="114" t="s">
        <v>35</v>
      </c>
      <c r="C8" s="115"/>
      <c r="D8" s="115"/>
      <c r="E8" s="115"/>
      <c r="F8" s="115"/>
      <c r="G8" s="115"/>
    </row>
    <row r="9" spans="1:9" ht="12" customHeight="1" x14ac:dyDescent="0.2">
      <c r="B9" s="193" t="s">
        <v>71</v>
      </c>
      <c r="C9" s="193"/>
      <c r="D9" s="193"/>
      <c r="E9" s="193"/>
      <c r="F9" s="193"/>
      <c r="G9" s="116"/>
    </row>
    <row r="10" spans="1:9" ht="11.25" customHeight="1" x14ac:dyDescent="0.2">
      <c r="B10" s="114" t="s">
        <v>8</v>
      </c>
      <c r="C10" s="115"/>
      <c r="D10" s="115"/>
      <c r="E10" s="115"/>
      <c r="F10" s="115"/>
      <c r="G10" s="115"/>
    </row>
    <row r="11" spans="1:9" ht="11.85" customHeight="1" x14ac:dyDescent="0.2">
      <c r="B11" s="114" t="s">
        <v>104</v>
      </c>
      <c r="C11" s="115"/>
      <c r="D11" s="115"/>
      <c r="E11" s="115"/>
      <c r="F11" s="115"/>
      <c r="G11" s="115"/>
    </row>
  </sheetData>
  <mergeCells count="2">
    <mergeCell ref="A1:A2"/>
    <mergeCell ref="B9:F9"/>
  </mergeCells>
  <hyperlinks>
    <hyperlink ref="A1:A2" location="Contents!A1" display="Return to Contents"/>
    <hyperlink ref="B9:F9" r:id="rId1" display="Revenue Scotland (2020) Annual Report and Accounts for the year ended 31 March 2020."/>
    <hyperlink ref="B9:G9" r:id="rId2" location="provisional" display="Revenue Scotland (2021) Provisional Outturn Data 2020-21.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16384" width="8.42578125" style="1"/>
  </cols>
  <sheetData>
    <row r="1" spans="1:11" x14ac:dyDescent="0.2">
      <c r="A1" s="187" t="s">
        <v>0</v>
      </c>
    </row>
    <row r="2" spans="1:11" x14ac:dyDescent="0.2">
      <c r="A2" s="187"/>
    </row>
    <row r="3" spans="1:11" ht="15" x14ac:dyDescent="0.25">
      <c r="B3" s="12" t="s">
        <v>70</v>
      </c>
      <c r="C3" s="89"/>
      <c r="D3" s="89"/>
      <c r="E3" s="89"/>
      <c r="F3" s="89"/>
      <c r="G3" s="89"/>
      <c r="H3" s="89"/>
      <c r="I3" s="89"/>
      <c r="J3" s="89"/>
      <c r="K3" s="89"/>
    </row>
    <row r="4" spans="1:11" ht="16.5" customHeight="1" x14ac:dyDescent="0.2">
      <c r="B4" s="97" t="s">
        <v>21</v>
      </c>
      <c r="C4" s="7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9" t="s">
        <v>16</v>
      </c>
      <c r="I4" s="89"/>
      <c r="J4" s="89"/>
      <c r="K4" s="89"/>
    </row>
    <row r="5" spans="1:11" ht="16.5" customHeight="1" x14ac:dyDescent="0.2">
      <c r="B5" s="30" t="s">
        <v>36</v>
      </c>
      <c r="C5" s="29">
        <v>359.8292623205939</v>
      </c>
      <c r="D5" s="29">
        <v>407.66032057539633</v>
      </c>
      <c r="E5" s="29">
        <v>445.68053698870875</v>
      </c>
      <c r="F5" s="29">
        <v>473.92067181058553</v>
      </c>
      <c r="G5" s="29">
        <v>502.38941204256776</v>
      </c>
      <c r="H5" s="29">
        <v>532.74464623045787</v>
      </c>
    </row>
    <row r="6" spans="1:11" ht="16.5" customHeight="1" x14ac:dyDescent="0.2">
      <c r="B6" s="31" t="s">
        <v>33</v>
      </c>
      <c r="C6" s="29"/>
      <c r="D6" s="29">
        <v>26.826174650992058</v>
      </c>
      <c r="E6" s="29">
        <v>36.806418180758982</v>
      </c>
      <c r="F6" s="29">
        <v>43.562322706064634</v>
      </c>
      <c r="G6" s="29">
        <v>55.068818352528126</v>
      </c>
      <c r="H6" s="29">
        <v>72.40271347715975</v>
      </c>
      <c r="J6" s="26"/>
    </row>
    <row r="7" spans="1:11" ht="16.5" customHeight="1" x14ac:dyDescent="0.2">
      <c r="B7" s="31" t="s">
        <v>34</v>
      </c>
      <c r="C7" s="29"/>
      <c r="D7" s="29">
        <v>10.817063200869143</v>
      </c>
      <c r="E7" s="29">
        <v>6.859523321453679</v>
      </c>
      <c r="F7" s="29">
        <v>4.2192202673278132</v>
      </c>
      <c r="G7" s="29">
        <v>2.3029966766576706</v>
      </c>
      <c r="H7" s="29">
        <v>0.66705915322367559</v>
      </c>
    </row>
    <row r="8" spans="1:11" ht="16.5" customHeight="1" x14ac:dyDescent="0.2">
      <c r="B8" s="31" t="s">
        <v>19</v>
      </c>
      <c r="C8" s="29">
        <v>14.87748947940608</v>
      </c>
      <c r="D8" s="29">
        <v>13.51694296814604</v>
      </c>
      <c r="E8" s="29">
        <v>3.4281822072817647</v>
      </c>
      <c r="F8" s="29">
        <v>4.1019994997571416</v>
      </c>
      <c r="G8" s="29">
        <v>4.0190178313806939</v>
      </c>
      <c r="H8" s="29">
        <v>3.8702869814807457</v>
      </c>
      <c r="K8" s="26"/>
    </row>
    <row r="9" spans="1:11" ht="16.5" customHeight="1" x14ac:dyDescent="0.2">
      <c r="B9" s="31" t="s">
        <v>66</v>
      </c>
      <c r="C9" s="29"/>
      <c r="D9" s="29">
        <v>0.43986409019657913</v>
      </c>
      <c r="E9" s="29">
        <v>0.33168212961443544</v>
      </c>
      <c r="F9" s="29">
        <v>-0.90423156471602795</v>
      </c>
      <c r="G9" s="29">
        <v>-2.7979248683354569</v>
      </c>
      <c r="H9" s="29">
        <v>-5.5872175147068504</v>
      </c>
    </row>
    <row r="10" spans="1:11" ht="16.5" customHeight="1" x14ac:dyDescent="0.2">
      <c r="B10" s="30" t="s">
        <v>60</v>
      </c>
      <c r="C10" s="98">
        <v>374.70675180000001</v>
      </c>
      <c r="D10" s="29">
        <v>459.26036548560012</v>
      </c>
      <c r="E10" s="29">
        <v>493.10634282781757</v>
      </c>
      <c r="F10" s="29">
        <v>524.89998271901914</v>
      </c>
      <c r="G10" s="29">
        <v>560.98232003479882</v>
      </c>
      <c r="H10" s="29">
        <v>604.09748832761511</v>
      </c>
    </row>
    <row r="11" spans="1:11" ht="16.5" customHeight="1" thickBot="1" x14ac:dyDescent="0.25">
      <c r="B11" s="10" t="s">
        <v>67</v>
      </c>
      <c r="C11" s="45">
        <v>14.877489479406108</v>
      </c>
      <c r="D11" s="45">
        <v>51.600044910203792</v>
      </c>
      <c r="E11" s="45">
        <v>47.425805839108818</v>
      </c>
      <c r="F11" s="45">
        <v>50.979310908433604</v>
      </c>
      <c r="G11" s="45">
        <v>58.592907992231062</v>
      </c>
      <c r="H11" s="45">
        <v>71.352842097157236</v>
      </c>
    </row>
    <row r="12" spans="1:11" ht="11.85" customHeight="1" x14ac:dyDescent="0.2">
      <c r="B12" s="11" t="s">
        <v>35</v>
      </c>
      <c r="H12" s="26"/>
    </row>
    <row r="13" spans="1:11" ht="11.85" customHeight="1" x14ac:dyDescent="0.2">
      <c r="B13" s="206" t="s">
        <v>72</v>
      </c>
      <c r="C13" s="206"/>
      <c r="D13" s="206"/>
      <c r="E13" s="206"/>
      <c r="F13" s="206"/>
      <c r="G13" s="206"/>
      <c r="H13" s="206"/>
    </row>
    <row r="14" spans="1:11" ht="11.25" customHeight="1" x14ac:dyDescent="0.2">
      <c r="B14" s="206" t="s">
        <v>71</v>
      </c>
      <c r="C14" s="206"/>
      <c r="D14" s="206"/>
      <c r="E14" s="206"/>
      <c r="F14" s="206"/>
      <c r="G14" s="99"/>
    </row>
    <row r="15" spans="1:11" ht="11.85" customHeight="1" x14ac:dyDescent="0.2">
      <c r="B15" s="11" t="s">
        <v>8</v>
      </c>
    </row>
    <row r="16" spans="1:11" ht="11.85" customHeight="1" x14ac:dyDescent="0.2">
      <c r="B16" s="11" t="s">
        <v>104</v>
      </c>
    </row>
    <row r="17" spans="2:11" x14ac:dyDescent="0.2">
      <c r="B17" s="117" t="s">
        <v>163</v>
      </c>
      <c r="C17" s="115"/>
      <c r="D17" s="115"/>
      <c r="E17" s="115"/>
      <c r="F17" s="115"/>
      <c r="G17" s="115"/>
      <c r="H17" s="115"/>
      <c r="I17" s="115"/>
      <c r="J17" s="115"/>
      <c r="K17" s="115"/>
    </row>
  </sheetData>
  <mergeCells count="3">
    <mergeCell ref="A1:A2"/>
    <mergeCell ref="B14:F14"/>
    <mergeCell ref="B13:H13"/>
  </mergeCells>
  <hyperlinks>
    <hyperlink ref="A1:A2" location="Contents!A1" display="Return to Contents"/>
    <hyperlink ref="B14:F14" r:id="rId1" display="Revenue Scotland (2020) Annual Report and Accounts for the year ended 31 March 2020."/>
    <hyperlink ref="B13:G13" r:id="rId2" display="Scottish Fiscal Commission (2021) Scotland's Economic and Fiscal Forecasts - January 2021,"/>
    <hyperlink ref="B14:G14" r:id="rId3" location="provisional" display="Revenue Scotland (2020) Annual Report and Accounts 2019/20 - Devolved Taxes Accounts."/>
  </hyperlinks>
  <pageMargins left="0.7" right="0.7" top="0.75" bottom="0.75" header="0.3" footer="0.3"/>
  <pageSetup paperSize="9" orientation="portrait"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16.28515625" style="1" customWidth="1"/>
    <col min="3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" x14ac:dyDescent="0.25">
      <c r="B3" s="5" t="s">
        <v>105</v>
      </c>
    </row>
    <row r="4" spans="1:9" ht="16.5" customHeight="1" x14ac:dyDescent="0.25">
      <c r="B4" s="6" t="s">
        <v>21</v>
      </c>
      <c r="C4" s="8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9" t="s">
        <v>16</v>
      </c>
      <c r="I4" s="9" t="s">
        <v>57</v>
      </c>
    </row>
    <row r="5" spans="1:9" ht="16.5" customHeight="1" thickBot="1" x14ac:dyDescent="0.25">
      <c r="B5" s="10"/>
      <c r="C5" s="46">
        <v>142.55105362</v>
      </c>
      <c r="D5" s="45">
        <v>193.64173824674273</v>
      </c>
      <c r="E5" s="45">
        <v>200.56014777945862</v>
      </c>
      <c r="F5" s="45">
        <v>208.25435330655517</v>
      </c>
      <c r="G5" s="45">
        <v>215.9404413516661</v>
      </c>
      <c r="H5" s="45">
        <v>224.97228447282396</v>
      </c>
      <c r="I5" s="45">
        <v>234.70250096974146</v>
      </c>
    </row>
    <row r="6" spans="1:9" x14ac:dyDescent="0.2">
      <c r="B6" s="114" t="s">
        <v>35</v>
      </c>
      <c r="C6" s="115"/>
      <c r="D6" s="115"/>
      <c r="E6" s="115"/>
      <c r="F6" s="115"/>
      <c r="G6" s="115"/>
    </row>
    <row r="7" spans="1:9" ht="11.85" customHeight="1" x14ac:dyDescent="0.2">
      <c r="B7" s="193" t="s">
        <v>71</v>
      </c>
      <c r="C7" s="193"/>
      <c r="D7" s="193"/>
      <c r="E7" s="193"/>
      <c r="F7" s="193"/>
      <c r="G7" s="116"/>
    </row>
    <row r="8" spans="1:9" x14ac:dyDescent="0.2">
      <c r="B8" s="114" t="s">
        <v>8</v>
      </c>
      <c r="C8" s="115"/>
      <c r="D8" s="115"/>
      <c r="E8" s="115"/>
      <c r="F8" s="115"/>
      <c r="G8" s="115"/>
    </row>
    <row r="9" spans="1:9" x14ac:dyDescent="0.2">
      <c r="B9" s="11" t="s">
        <v>104</v>
      </c>
    </row>
  </sheetData>
  <mergeCells count="2">
    <mergeCell ref="A1:A2"/>
    <mergeCell ref="B7:F7"/>
  </mergeCells>
  <hyperlinks>
    <hyperlink ref="A1:A2" location="Contents!A1" display="Return to Contents"/>
    <hyperlink ref="B7:F7" r:id="rId1" display="Revenue Scotland (2020) Annual Report and Accounts for the year ended 31 March 2020."/>
    <hyperlink ref="B7:G7" r:id="rId2" location="provisional" display="Revenue Scotland (2021) Provisional Outturn Data 2020-21.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16384" width="8.42578125" style="1"/>
  </cols>
  <sheetData>
    <row r="1" spans="1:8" x14ac:dyDescent="0.2">
      <c r="A1" s="187" t="s">
        <v>0</v>
      </c>
    </row>
    <row r="2" spans="1:8" x14ac:dyDescent="0.2">
      <c r="A2" s="187"/>
    </row>
    <row r="3" spans="1:8" ht="15" x14ac:dyDescent="0.25">
      <c r="B3" s="118" t="s">
        <v>106</v>
      </c>
      <c r="C3" s="115"/>
      <c r="D3" s="115"/>
      <c r="E3" s="115"/>
      <c r="F3" s="115"/>
      <c r="G3" s="115"/>
      <c r="H3" s="115"/>
    </row>
    <row r="4" spans="1:8" ht="16.5" customHeight="1" x14ac:dyDescent="0.25">
      <c r="B4" s="6" t="s">
        <v>21</v>
      </c>
      <c r="C4" s="8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9" t="s">
        <v>16</v>
      </c>
    </row>
    <row r="5" spans="1:8" x14ac:dyDescent="0.2">
      <c r="B5" s="30" t="s">
        <v>36</v>
      </c>
      <c r="C5" s="29">
        <v>157.00324717286114</v>
      </c>
      <c r="D5" s="29">
        <v>178.35139335429449</v>
      </c>
      <c r="E5" s="29">
        <v>183.70047049237192</v>
      </c>
      <c r="F5" s="29">
        <v>190.49122951293961</v>
      </c>
      <c r="G5" s="29">
        <v>198.56303743630721</v>
      </c>
      <c r="H5" s="29">
        <v>207.13311075238212</v>
      </c>
    </row>
    <row r="6" spans="1:8" x14ac:dyDescent="0.2">
      <c r="B6" s="31" t="s">
        <v>33</v>
      </c>
      <c r="C6" s="14"/>
      <c r="D6" s="29">
        <v>4.7679484647102583</v>
      </c>
      <c r="E6" s="29">
        <v>5.2677644674467388</v>
      </c>
      <c r="F6" s="29">
        <v>6.699974604944174</v>
      </c>
      <c r="G6" s="29">
        <v>6.8299093795604051</v>
      </c>
      <c r="H6" s="29">
        <v>7.0486419354303109</v>
      </c>
    </row>
    <row r="7" spans="1:8" x14ac:dyDescent="0.2">
      <c r="B7" s="31" t="s">
        <v>34</v>
      </c>
      <c r="C7" s="29"/>
      <c r="D7" s="29">
        <v>11.07405209832757</v>
      </c>
      <c r="E7" s="29">
        <v>11.247048975032754</v>
      </c>
      <c r="F7" s="29">
        <v>10.626481816246496</v>
      </c>
      <c r="G7" s="29">
        <v>10.140806401789376</v>
      </c>
      <c r="H7" s="29">
        <v>10.389350829235212</v>
      </c>
    </row>
    <row r="8" spans="1:8" ht="16.5" customHeight="1" x14ac:dyDescent="0.2">
      <c r="B8" s="31" t="s">
        <v>19</v>
      </c>
      <c r="C8" s="29">
        <v>-14.452193552861139</v>
      </c>
      <c r="D8" s="29">
        <v>-1.8671204240014561</v>
      </c>
      <c r="E8" s="29">
        <v>-1.8778259036650127</v>
      </c>
      <c r="F8" s="29">
        <v>-1.8993392748208464</v>
      </c>
      <c r="G8" s="29">
        <v>-1.9551883047637375</v>
      </c>
      <c r="H8" s="29">
        <v>-1.9857169287890031</v>
      </c>
    </row>
    <row r="9" spans="1:8" x14ac:dyDescent="0.2">
      <c r="B9" s="31" t="s">
        <v>68</v>
      </c>
      <c r="C9" s="29"/>
      <c r="D9" s="29">
        <v>1.3154647534118737</v>
      </c>
      <c r="E9" s="29">
        <v>2.2226897482722165</v>
      </c>
      <c r="F9" s="29">
        <v>2.336006647245739</v>
      </c>
      <c r="G9" s="29">
        <v>2.361876438772839</v>
      </c>
      <c r="H9" s="29">
        <v>2.3868978845653146</v>
      </c>
    </row>
    <row r="10" spans="1:8" x14ac:dyDescent="0.2">
      <c r="B10" s="30" t="s">
        <v>60</v>
      </c>
      <c r="C10" s="98">
        <v>142.55105362</v>
      </c>
      <c r="D10" s="29">
        <v>193.64173824674273</v>
      </c>
      <c r="E10" s="29">
        <v>200.56014777945862</v>
      </c>
      <c r="F10" s="29">
        <v>208.25435330655517</v>
      </c>
      <c r="G10" s="29">
        <v>215.9404413516661</v>
      </c>
      <c r="H10" s="29">
        <v>224.97228447282396</v>
      </c>
    </row>
    <row r="11" spans="1:8" ht="15" thickBot="1" x14ac:dyDescent="0.25">
      <c r="B11" s="10" t="s">
        <v>69</v>
      </c>
      <c r="C11" s="45">
        <v>-14.452193552861132</v>
      </c>
      <c r="D11" s="45">
        <v>15.290344892448246</v>
      </c>
      <c r="E11" s="45">
        <v>16.859677287086697</v>
      </c>
      <c r="F11" s="45">
        <v>17.763123793615563</v>
      </c>
      <c r="G11" s="45">
        <v>17.377403915358883</v>
      </c>
      <c r="H11" s="45">
        <v>17.839173720441835</v>
      </c>
    </row>
    <row r="12" spans="1:8" x14ac:dyDescent="0.2">
      <c r="B12" s="11" t="s">
        <v>35</v>
      </c>
      <c r="H12" s="26"/>
    </row>
    <row r="13" spans="1:8" x14ac:dyDescent="0.2">
      <c r="B13" s="206" t="s">
        <v>72</v>
      </c>
      <c r="C13" s="206"/>
      <c r="D13" s="206"/>
      <c r="E13" s="206"/>
      <c r="F13" s="206"/>
      <c r="G13" s="206"/>
      <c r="H13" s="206"/>
    </row>
    <row r="14" spans="1:8" x14ac:dyDescent="0.2">
      <c r="B14" s="206" t="s">
        <v>71</v>
      </c>
      <c r="C14" s="206"/>
      <c r="D14" s="206"/>
      <c r="E14" s="206"/>
      <c r="F14" s="206"/>
      <c r="G14" s="99"/>
    </row>
    <row r="15" spans="1:8" x14ac:dyDescent="0.2">
      <c r="B15" s="11" t="s">
        <v>8</v>
      </c>
      <c r="C15" s="11"/>
      <c r="D15" s="11"/>
      <c r="E15" s="11"/>
      <c r="F15" s="11"/>
      <c r="G15" s="11"/>
    </row>
    <row r="16" spans="1:8" x14ac:dyDescent="0.2">
      <c r="B16" s="11" t="s">
        <v>104</v>
      </c>
    </row>
  </sheetData>
  <mergeCells count="3">
    <mergeCell ref="A1:A2"/>
    <mergeCell ref="B13:H13"/>
    <mergeCell ref="B14:F14"/>
  </mergeCells>
  <hyperlinks>
    <hyperlink ref="A1:A2" location="Contents!A1" display="Return to Contents"/>
    <hyperlink ref="B14:F14" r:id="rId1" display="Revenue Scotland (2020) Annual Report and Accounts for the year ended 31 March 2020."/>
    <hyperlink ref="B13:G13" r:id="rId2" display="Scottish Fiscal Commission (2021) Scotland's Economic and Fiscal Forecasts - January 2021,"/>
    <hyperlink ref="B14:G14" r:id="rId3" location="provisional" display="Revenue Scotland (2020) Annual Report and Accounts 2019/20 - Devolved Taxes Accounts."/>
  </hyperlinks>
  <pageMargins left="0.7" right="0.7" top="0.75" bottom="0.75" header="0.3" footer="0.3"/>
  <pageSetup paperSize="9" orientation="portrait"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27.42578125" style="1" customWidth="1"/>
    <col min="3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" x14ac:dyDescent="0.25">
      <c r="B3" s="5" t="s">
        <v>107</v>
      </c>
    </row>
    <row r="4" spans="1:9" ht="16.5" customHeight="1" x14ac:dyDescent="0.25">
      <c r="B4" s="6" t="s">
        <v>21</v>
      </c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16</v>
      </c>
      <c r="I4" s="9" t="s">
        <v>57</v>
      </c>
    </row>
    <row r="5" spans="1:9" ht="16.5" customHeight="1" thickBot="1" x14ac:dyDescent="0.25">
      <c r="B5" s="44"/>
      <c r="C5" s="47">
        <v>106.23543600000001</v>
      </c>
      <c r="D5" s="48">
        <v>112.94280050822938</v>
      </c>
      <c r="E5" s="48">
        <v>105.1984173661255</v>
      </c>
      <c r="F5" s="48">
        <v>89.640653600845653</v>
      </c>
      <c r="G5" s="48">
        <v>92.299962123266141</v>
      </c>
      <c r="H5" s="48">
        <v>76.580309819429203</v>
      </c>
      <c r="I5" s="49">
        <v>17.937832891368888</v>
      </c>
    </row>
    <row r="6" spans="1:9" ht="11.25" customHeight="1" x14ac:dyDescent="0.2">
      <c r="B6" s="83" t="s">
        <v>58</v>
      </c>
      <c r="C6" s="34"/>
      <c r="D6" s="34"/>
      <c r="E6" s="34"/>
      <c r="F6" s="34"/>
      <c r="G6" s="34"/>
    </row>
    <row r="7" spans="1:9" ht="11.25" customHeight="1" x14ac:dyDescent="0.2">
      <c r="A7" s="33"/>
      <c r="B7" s="83" t="s">
        <v>71</v>
      </c>
      <c r="C7" s="83"/>
      <c r="D7" s="83"/>
      <c r="E7" s="83"/>
      <c r="F7" s="83"/>
      <c r="G7" s="83"/>
    </row>
    <row r="8" spans="1:9" ht="11.25" customHeight="1" x14ac:dyDescent="0.2">
      <c r="B8" s="34" t="s">
        <v>8</v>
      </c>
      <c r="C8" s="34"/>
      <c r="D8" s="34"/>
      <c r="E8" s="34"/>
      <c r="F8" s="34"/>
      <c r="G8" s="34"/>
    </row>
    <row r="9" spans="1:9" ht="11.25" customHeight="1" x14ac:dyDescent="0.2">
      <c r="B9" s="34" t="s">
        <v>39</v>
      </c>
      <c r="C9" s="34"/>
      <c r="D9" s="34"/>
      <c r="E9" s="34"/>
      <c r="F9" s="34"/>
      <c r="G9" s="34"/>
    </row>
    <row r="10" spans="1:9" ht="11.25" customHeight="1" x14ac:dyDescent="0.2"/>
    <row r="11" spans="1:9" ht="16.5" customHeight="1" x14ac:dyDescent="0.2"/>
    <row r="12" spans="1:9" ht="11.25" customHeight="1" x14ac:dyDescent="0.2"/>
    <row r="13" spans="1:9" ht="11.85" customHeight="1" x14ac:dyDescent="0.2"/>
  </sheetData>
  <mergeCells count="1">
    <mergeCell ref="A1:A2"/>
  </mergeCells>
  <hyperlinks>
    <hyperlink ref="A1:A2" location="Contents!A1" display="Return to Contents"/>
    <hyperlink ref="B7:F7" r:id="rId1" display="Revenue Scotland (2020) Annual Report and Accounts for the year ended 31 March 2020."/>
    <hyperlink ref="B6" r:id="rId2" location="provisional"/>
  </hyperlinks>
  <pageMargins left="0.7" right="0.7" top="0.75" bottom="0.75" header="0.3" footer="0.3"/>
  <pageSetup paperSize="9" orientation="portrait" horizontalDpi="90" verticalDpi="90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7" width="8.42578125" style="1"/>
    <col min="8" max="8" width="8.42578125" style="1" customWidth="1"/>
    <col min="9" max="16384" width="8.42578125" style="1"/>
  </cols>
  <sheetData>
    <row r="1" spans="1:10" x14ac:dyDescent="0.2">
      <c r="A1" s="187" t="s">
        <v>0</v>
      </c>
    </row>
    <row r="2" spans="1:10" x14ac:dyDescent="0.2">
      <c r="A2" s="187"/>
    </row>
    <row r="3" spans="1:10" ht="15" x14ac:dyDescent="0.25">
      <c r="B3" s="5" t="s">
        <v>108</v>
      </c>
    </row>
    <row r="4" spans="1:10" ht="16.5" customHeight="1" x14ac:dyDescent="0.25">
      <c r="B4" s="6"/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16</v>
      </c>
    </row>
    <row r="5" spans="1:10" ht="16.5" customHeight="1" x14ac:dyDescent="0.2">
      <c r="B5" s="30" t="s">
        <v>36</v>
      </c>
      <c r="C5" s="29">
        <v>95.162799934527385</v>
      </c>
      <c r="D5" s="29">
        <v>88.079868729496141</v>
      </c>
      <c r="E5" s="29">
        <v>86.354087587731854</v>
      </c>
      <c r="F5" s="29">
        <v>71.727343645520989</v>
      </c>
      <c r="G5" s="29">
        <v>73.590660338525637</v>
      </c>
      <c r="H5" s="29">
        <v>61.181929505023376</v>
      </c>
    </row>
    <row r="6" spans="1:10" ht="16.5" customHeight="1" x14ac:dyDescent="0.2">
      <c r="B6" s="31" t="s">
        <v>19</v>
      </c>
      <c r="C6" s="29">
        <v>11.072636065472622</v>
      </c>
      <c r="D6" s="29">
        <v>24.862931778733241</v>
      </c>
      <c r="E6" s="29">
        <v>18.844329778393657</v>
      </c>
      <c r="F6" s="29">
        <v>17.913309955324664</v>
      </c>
      <c r="G6" s="29">
        <v>18.709301784740504</v>
      </c>
      <c r="H6" s="29">
        <v>15.398380314405827</v>
      </c>
      <c r="J6" s="26"/>
    </row>
    <row r="7" spans="1:10" ht="16.5" customHeight="1" thickBot="1" x14ac:dyDescent="0.25">
      <c r="B7" s="84" t="s">
        <v>60</v>
      </c>
      <c r="C7" s="46">
        <v>106.23543600000001</v>
      </c>
      <c r="D7" s="45">
        <v>112.94280050822938</v>
      </c>
      <c r="E7" s="45">
        <v>105.1984173661255</v>
      </c>
      <c r="F7" s="45">
        <v>89.640653600845653</v>
      </c>
      <c r="G7" s="45">
        <v>92.299962123266141</v>
      </c>
      <c r="H7" s="45">
        <v>76.580309819429203</v>
      </c>
    </row>
    <row r="8" spans="1:10" ht="11.25" customHeight="1" x14ac:dyDescent="0.2">
      <c r="B8" s="83" t="s">
        <v>59</v>
      </c>
      <c r="C8" s="35"/>
      <c r="D8" s="35"/>
      <c r="E8" s="35"/>
      <c r="F8" s="35"/>
      <c r="G8" s="35"/>
    </row>
    <row r="9" spans="1:10" ht="11.25" customHeight="1" x14ac:dyDescent="0.2">
      <c r="A9" s="33"/>
      <c r="B9" s="83" t="s">
        <v>71</v>
      </c>
      <c r="C9" s="83"/>
      <c r="D9" s="83"/>
      <c r="E9" s="83"/>
      <c r="F9" s="83"/>
      <c r="G9" s="83"/>
    </row>
    <row r="10" spans="1:10" ht="11.25" customHeight="1" x14ac:dyDescent="0.2">
      <c r="B10" s="35" t="s">
        <v>8</v>
      </c>
      <c r="C10" s="35"/>
      <c r="D10" s="35"/>
      <c r="E10" s="35"/>
      <c r="F10" s="35"/>
      <c r="G10" s="35"/>
    </row>
    <row r="11" spans="1:10" ht="11.25" customHeight="1" x14ac:dyDescent="0.2">
      <c r="B11" s="35" t="s">
        <v>39</v>
      </c>
      <c r="C11" s="35"/>
      <c r="D11" s="35"/>
      <c r="E11" s="35"/>
      <c r="F11" s="35"/>
      <c r="G11" s="35"/>
    </row>
    <row r="13" spans="1:10" x14ac:dyDescent="0.2">
      <c r="C13" s="29"/>
      <c r="D13" s="29"/>
      <c r="E13" s="29"/>
      <c r="F13" s="29"/>
      <c r="G13" s="29"/>
      <c r="H13" s="29"/>
    </row>
    <row r="14" spans="1:10" x14ac:dyDescent="0.2">
      <c r="C14" s="26"/>
      <c r="D14" s="26"/>
      <c r="E14" s="26"/>
      <c r="F14" s="26"/>
      <c r="G14" s="26"/>
      <c r="H14" s="26"/>
    </row>
  </sheetData>
  <mergeCells count="1">
    <mergeCell ref="A1:A2"/>
  </mergeCells>
  <hyperlinks>
    <hyperlink ref="A1:A2" location="Contents!A1" display="Return to Contents"/>
    <hyperlink ref="B9:F9" r:id="rId1" display="Revenue Scotland (2020) Annual Report and Accounts for the year ended 31 March 2020."/>
    <hyperlink ref="B9" r:id="rId2" display="Revenue Scotland (2020) Annual Report and Accounts for the year ended 31 March 2020."/>
    <hyperlink ref="B8" r:id="rId3" location="provisional"/>
  </hyperlinks>
  <pageMargins left="0.7" right="0.7" top="0.75" bottom="0.75" header="0.3" footer="0.3"/>
  <pageSetup paperSize="9" orientation="portrait" r:id="rId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3.140625" style="1" customWidth="1"/>
    <col min="3" max="7" width="11.42578125" style="1" bestFit="1" customWidth="1"/>
    <col min="8" max="9" width="11.42578125" style="1" customWidth="1"/>
    <col min="10" max="16384" width="8.42578125" style="1"/>
  </cols>
  <sheetData>
    <row r="1" spans="1:9" x14ac:dyDescent="0.2">
      <c r="A1" s="187" t="s">
        <v>0</v>
      </c>
    </row>
    <row r="2" spans="1:9" x14ac:dyDescent="0.2">
      <c r="A2" s="187"/>
    </row>
    <row r="3" spans="1:9" ht="15" x14ac:dyDescent="0.25">
      <c r="B3" s="12" t="s">
        <v>41</v>
      </c>
    </row>
    <row r="4" spans="1:9" ht="16.5" customHeight="1" x14ac:dyDescent="0.25">
      <c r="B4" s="6" t="s">
        <v>21</v>
      </c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16</v>
      </c>
      <c r="I4" s="9" t="s">
        <v>57</v>
      </c>
    </row>
    <row r="5" spans="1:9" s="169" customFormat="1" ht="16.5" customHeight="1" x14ac:dyDescent="0.25">
      <c r="B5" s="170" t="s">
        <v>43</v>
      </c>
      <c r="C5" s="15">
        <v>11937.955459484267</v>
      </c>
      <c r="D5" s="15">
        <v>13161.969879500806</v>
      </c>
      <c r="E5" s="15">
        <v>14069.408230903799</v>
      </c>
      <c r="F5" s="15">
        <v>14845.423030476069</v>
      </c>
      <c r="G5" s="15">
        <v>15660.113149674096</v>
      </c>
      <c r="H5" s="15">
        <v>16555.829661404689</v>
      </c>
      <c r="I5" s="15">
        <v>17348.180548793684</v>
      </c>
    </row>
    <row r="6" spans="1:9" s="169" customFormat="1" ht="16.5" customHeight="1" x14ac:dyDescent="0.25">
      <c r="B6" s="108" t="s">
        <v>154</v>
      </c>
      <c r="C6" s="15">
        <f>'Figure 4.14'!D5</f>
        <v>1816.1291309999999</v>
      </c>
      <c r="D6" s="15">
        <f>'Figure 4.14'!E5</f>
        <v>2073.4777328222676</v>
      </c>
      <c r="E6" s="15">
        <f>'Figure 4.14'!F5</f>
        <v>2926.7602197183137</v>
      </c>
      <c r="F6" s="15">
        <f>'Figure 4.14'!G5</f>
        <v>3280.2741290664326</v>
      </c>
      <c r="G6" s="15">
        <f>'Figure 4.14'!H5</f>
        <v>3284.6872083726657</v>
      </c>
      <c r="H6" s="15">
        <f>'Figure 4.14'!I5</f>
        <v>3262.9644305381071</v>
      </c>
      <c r="I6" s="15">
        <f>'Figure 4.14'!J5</f>
        <v>3434.7362715901713</v>
      </c>
    </row>
    <row r="7" spans="1:9" s="169" customFormat="1" ht="28.5" x14ac:dyDescent="0.25">
      <c r="B7" s="171" t="s">
        <v>54</v>
      </c>
      <c r="C7" s="15">
        <v>517.25780542000007</v>
      </c>
      <c r="D7" s="15">
        <v>652.90210373234288</v>
      </c>
      <c r="E7" s="15">
        <v>693.66649060727616</v>
      </c>
      <c r="F7" s="15">
        <v>733.15433602557437</v>
      </c>
      <c r="G7" s="15">
        <v>776.92276138646491</v>
      </c>
      <c r="H7" s="15">
        <v>829.06977280043907</v>
      </c>
      <c r="I7" s="15">
        <v>886.40505555356697</v>
      </c>
    </row>
    <row r="8" spans="1:9" s="169" customFormat="1" ht="16.5" customHeight="1" x14ac:dyDescent="0.25">
      <c r="B8" s="172" t="s">
        <v>45</v>
      </c>
      <c r="C8" s="15">
        <v>374.70675180000001</v>
      </c>
      <c r="D8" s="15">
        <v>459.26036548560012</v>
      </c>
      <c r="E8" s="15">
        <v>493.10634282781757</v>
      </c>
      <c r="F8" s="15">
        <v>524.89998271901914</v>
      </c>
      <c r="G8" s="15">
        <v>560.98232003479882</v>
      </c>
      <c r="H8" s="15">
        <v>604.09748832761511</v>
      </c>
      <c r="I8" s="15">
        <v>651.70255458382553</v>
      </c>
    </row>
    <row r="9" spans="1:9" s="169" customFormat="1" ht="16.5" customHeight="1" x14ac:dyDescent="0.25">
      <c r="B9" s="172" t="s">
        <v>46</v>
      </c>
      <c r="C9" s="15">
        <v>142.55105362</v>
      </c>
      <c r="D9" s="15">
        <v>193.64173824674273</v>
      </c>
      <c r="E9" s="15">
        <v>200.56014777945862</v>
      </c>
      <c r="F9" s="15">
        <v>208.25435330655517</v>
      </c>
      <c r="G9" s="15">
        <v>215.9404413516661</v>
      </c>
      <c r="H9" s="15">
        <v>224.97228447282396</v>
      </c>
      <c r="I9" s="15">
        <v>234.70250096974146</v>
      </c>
    </row>
    <row r="10" spans="1:9" s="169" customFormat="1" ht="16.5" customHeight="1" thickBot="1" x14ac:dyDescent="0.3">
      <c r="B10" s="173" t="s">
        <v>55</v>
      </c>
      <c r="C10" s="53">
        <f>'Figure 4.21'!C5</f>
        <v>106.23543600000001</v>
      </c>
      <c r="D10" s="53">
        <f>'Figure 4.21'!D5</f>
        <v>112.94280050822938</v>
      </c>
      <c r="E10" s="53">
        <f>'Figure 4.21'!E5</f>
        <v>105.1984173661255</v>
      </c>
      <c r="F10" s="53">
        <f>'Figure 4.21'!F5</f>
        <v>89.640653600845653</v>
      </c>
      <c r="G10" s="53">
        <f>'Figure 4.21'!G5</f>
        <v>92.299962123266141</v>
      </c>
      <c r="H10" s="53">
        <f>'Figure 4.21'!H5</f>
        <v>76.580309819429203</v>
      </c>
      <c r="I10" s="53">
        <f>'Figure 4.21'!I5</f>
        <v>17.937832891368888</v>
      </c>
    </row>
    <row r="11" spans="1:9" ht="16.5" customHeight="1" thickBot="1" x14ac:dyDescent="0.25">
      <c r="B11" s="51" t="s">
        <v>10</v>
      </c>
      <c r="C11" s="53">
        <v>14377.577831904267</v>
      </c>
      <c r="D11" s="53">
        <v>16001.292516563648</v>
      </c>
      <c r="E11" s="53">
        <v>17795.033358595516</v>
      </c>
      <c r="F11" s="53">
        <v>18948.492149168924</v>
      </c>
      <c r="G11" s="53">
        <v>19814.023081556494</v>
      </c>
      <c r="H11" s="53">
        <v>20724.444174562665</v>
      </c>
      <c r="I11" s="53">
        <v>21687.259708828795</v>
      </c>
    </row>
    <row r="12" spans="1:9" x14ac:dyDescent="0.2">
      <c r="B12" s="11" t="s">
        <v>80</v>
      </c>
      <c r="C12" s="64"/>
      <c r="D12" s="64"/>
      <c r="E12" s="64"/>
      <c r="F12" s="64"/>
      <c r="G12" s="64"/>
      <c r="H12" s="64"/>
      <c r="I12" s="64"/>
    </row>
    <row r="13" spans="1:9" x14ac:dyDescent="0.2">
      <c r="D13" s="64"/>
    </row>
    <row r="14" spans="1:9" x14ac:dyDescent="0.2">
      <c r="C14" s="90"/>
      <c r="D14" s="90"/>
      <c r="E14" s="90"/>
      <c r="F14" s="90"/>
      <c r="G14" s="90"/>
      <c r="H14" s="90"/>
      <c r="I14" s="90"/>
    </row>
    <row r="15" spans="1:9" x14ac:dyDescent="0.2">
      <c r="C15" s="90"/>
      <c r="D15" s="90"/>
      <c r="E15" s="90"/>
      <c r="F15" s="90"/>
      <c r="G15" s="90"/>
      <c r="H15" s="90"/>
      <c r="I15" s="90"/>
    </row>
    <row r="16" spans="1:9" x14ac:dyDescent="0.2">
      <c r="C16" s="90"/>
      <c r="D16" s="90"/>
      <c r="E16" s="90"/>
      <c r="F16" s="90"/>
      <c r="G16" s="90"/>
      <c r="H16" s="90"/>
      <c r="I16" s="90"/>
    </row>
    <row r="17" spans="3:9" x14ac:dyDescent="0.2">
      <c r="C17" s="90"/>
      <c r="D17" s="90"/>
      <c r="E17" s="90"/>
      <c r="F17" s="90"/>
      <c r="G17" s="90"/>
      <c r="H17" s="90"/>
      <c r="I17" s="90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27.42578125" style="1" customWidth="1"/>
    <col min="3" max="10" width="9.42578125" style="1" customWidth="1"/>
    <col min="11" max="16384" width="8.42578125" style="1"/>
  </cols>
  <sheetData>
    <row r="1" spans="1:10" x14ac:dyDescent="0.2">
      <c r="A1" s="187" t="s">
        <v>0</v>
      </c>
    </row>
    <row r="2" spans="1:10" x14ac:dyDescent="0.2">
      <c r="A2" s="187"/>
    </row>
    <row r="3" spans="1:10" ht="15" x14ac:dyDescent="0.25">
      <c r="B3" s="5" t="s">
        <v>164</v>
      </c>
    </row>
    <row r="4" spans="1:10" ht="16.5" customHeight="1" x14ac:dyDescent="0.25">
      <c r="B4" s="6" t="s">
        <v>21</v>
      </c>
      <c r="C4" s="8" t="s">
        <v>2</v>
      </c>
      <c r="D4" s="9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16</v>
      </c>
      <c r="J4" s="9" t="s">
        <v>57</v>
      </c>
    </row>
    <row r="5" spans="1:10" ht="16.5" customHeight="1" thickBot="1" x14ac:dyDescent="0.25">
      <c r="B5" s="44"/>
      <c r="C5" s="50">
        <v>272.91415915891542</v>
      </c>
      <c r="D5" s="48">
        <v>24.860338319392167</v>
      </c>
      <c r="E5" s="48">
        <v>56.370341127787732</v>
      </c>
      <c r="F5" s="48">
        <v>157.38248869872459</v>
      </c>
      <c r="G5" s="48">
        <v>271.01768903713571</v>
      </c>
      <c r="H5" s="48">
        <v>282.42944712149642</v>
      </c>
      <c r="I5" s="48">
        <v>296.75292412564943</v>
      </c>
      <c r="J5" s="49">
        <v>311.41013714753734</v>
      </c>
    </row>
    <row r="6" spans="1:10" x14ac:dyDescent="0.2">
      <c r="B6" s="35" t="s">
        <v>51</v>
      </c>
      <c r="C6" s="34"/>
      <c r="D6" s="34"/>
      <c r="E6" s="34"/>
      <c r="F6" s="34"/>
      <c r="G6" s="34"/>
    </row>
    <row r="7" spans="1:10" x14ac:dyDescent="0.2">
      <c r="B7" s="36" t="s">
        <v>74</v>
      </c>
      <c r="C7" s="34"/>
      <c r="D7" s="34"/>
      <c r="E7" s="34"/>
      <c r="F7" s="34"/>
      <c r="G7" s="34"/>
    </row>
    <row r="8" spans="1:10" ht="16.5" customHeight="1" x14ac:dyDescent="0.2"/>
    <row r="9" spans="1:10" ht="16.5" customHeight="1" x14ac:dyDescent="0.2"/>
    <row r="10" spans="1:10" ht="11.25" customHeight="1" x14ac:dyDescent="0.2"/>
    <row r="11" spans="1:10" ht="11.85" customHeight="1" x14ac:dyDescent="0.2"/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27.42578125" style="1" customWidth="1"/>
    <col min="3" max="3" width="8.42578125" style="1" bestFit="1" customWidth="1"/>
    <col min="4" max="16384" width="8.42578125" style="1"/>
  </cols>
  <sheetData>
    <row r="1" spans="1:11" x14ac:dyDescent="0.2">
      <c r="A1" s="187" t="s">
        <v>0</v>
      </c>
    </row>
    <row r="2" spans="1:11" x14ac:dyDescent="0.2">
      <c r="A2" s="187"/>
    </row>
    <row r="3" spans="1:11" ht="15" x14ac:dyDescent="0.25">
      <c r="B3" s="5" t="s">
        <v>110</v>
      </c>
      <c r="C3" s="5"/>
    </row>
    <row r="4" spans="1:11" ht="16.5" customHeight="1" x14ac:dyDescent="0.25">
      <c r="B4" s="6" t="s">
        <v>21</v>
      </c>
      <c r="C4" s="7" t="s">
        <v>1</v>
      </c>
      <c r="D4" s="8" t="s">
        <v>2</v>
      </c>
      <c r="E4" s="7" t="s">
        <v>3</v>
      </c>
      <c r="F4" s="8" t="s">
        <v>4</v>
      </c>
      <c r="G4" s="9" t="s">
        <v>5</v>
      </c>
      <c r="H4" s="9" t="s">
        <v>6</v>
      </c>
      <c r="I4" s="9" t="s">
        <v>7</v>
      </c>
      <c r="J4" s="9" t="s">
        <v>16</v>
      </c>
      <c r="K4" s="9" t="s">
        <v>57</v>
      </c>
    </row>
    <row r="5" spans="1:11" ht="16.5" customHeight="1" thickBot="1" x14ac:dyDescent="0.25">
      <c r="B5" s="44"/>
      <c r="C5" s="65">
        <v>5595.9749368781868</v>
      </c>
      <c r="D5" s="66">
        <v>5512.1417533242411</v>
      </c>
      <c r="E5" s="66">
        <v>4930.8992229219912</v>
      </c>
      <c r="F5" s="66">
        <v>5754.5223185837331</v>
      </c>
      <c r="G5" s="66">
        <v>6341.3301774498268</v>
      </c>
      <c r="H5" s="66">
        <v>6638.420744664525</v>
      </c>
      <c r="I5" s="66">
        <v>6923.5184513359982</v>
      </c>
      <c r="J5" s="67">
        <v>7187.9768042474361</v>
      </c>
      <c r="K5" s="67">
        <v>7448.6813908091935</v>
      </c>
    </row>
    <row r="6" spans="1:11" x14ac:dyDescent="0.2">
      <c r="B6" s="35" t="s">
        <v>52</v>
      </c>
      <c r="C6" s="35"/>
      <c r="D6" s="34"/>
      <c r="E6" s="34"/>
      <c r="F6" s="34"/>
      <c r="G6" s="34"/>
      <c r="H6" s="34"/>
    </row>
    <row r="7" spans="1:11" x14ac:dyDescent="0.2">
      <c r="B7" s="35" t="s">
        <v>8</v>
      </c>
      <c r="C7" s="35"/>
      <c r="D7" s="34"/>
      <c r="E7" s="34"/>
      <c r="F7" s="34"/>
      <c r="G7" s="34"/>
      <c r="H7" s="34"/>
    </row>
    <row r="8" spans="1:11" x14ac:dyDescent="0.2">
      <c r="B8" s="37" t="s">
        <v>40</v>
      </c>
      <c r="C8" s="37"/>
      <c r="D8" s="34"/>
      <c r="E8" s="34"/>
      <c r="F8" s="34"/>
      <c r="G8" s="34"/>
      <c r="H8" s="34"/>
    </row>
    <row r="9" spans="1:11" ht="16.5" customHeight="1" x14ac:dyDescent="0.2"/>
    <row r="10" spans="1:11" ht="16.5" customHeight="1" x14ac:dyDescent="0.2"/>
    <row r="11" spans="1:11" ht="11.25" customHeight="1" x14ac:dyDescent="0.2"/>
    <row r="12" spans="1:11" ht="11.85" customHeight="1" x14ac:dyDescent="0.2"/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16384" width="8.42578125" style="1"/>
  </cols>
  <sheetData>
    <row r="1" spans="1:1" ht="14.1" customHeight="1" x14ac:dyDescent="0.2">
      <c r="A1" s="187" t="s">
        <v>0</v>
      </c>
    </row>
    <row r="2" spans="1:1" x14ac:dyDescent="0.2">
      <c r="A2" s="18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A2"/>
    </sheetView>
  </sheetViews>
  <sheetFormatPr defaultColWidth="8.42578125" defaultRowHeight="14.25" x14ac:dyDescent="0.2"/>
  <cols>
    <col min="1" max="1" width="9.85546875" style="1" customWidth="1"/>
    <col min="2" max="2" width="27.42578125" style="1" customWidth="1"/>
    <col min="3" max="3" width="12.5703125" style="1" customWidth="1"/>
    <col min="4" max="16384" width="8.42578125" style="1"/>
  </cols>
  <sheetData>
    <row r="1" spans="1:10" x14ac:dyDescent="0.2">
      <c r="A1" s="187" t="s">
        <v>0</v>
      </c>
    </row>
    <row r="2" spans="1:10" x14ac:dyDescent="0.2">
      <c r="A2" s="187"/>
    </row>
    <row r="3" spans="1:10" ht="15" x14ac:dyDescent="0.25">
      <c r="B3" s="5" t="s">
        <v>111</v>
      </c>
      <c r="C3" s="5"/>
    </row>
    <row r="4" spans="1:10" ht="16.5" customHeight="1" x14ac:dyDescent="0.25">
      <c r="B4" s="6" t="s">
        <v>21</v>
      </c>
      <c r="C4" s="8" t="s">
        <v>152</v>
      </c>
      <c r="D4" s="7" t="s">
        <v>3</v>
      </c>
      <c r="E4" s="8" t="s">
        <v>4</v>
      </c>
      <c r="F4" s="9" t="s">
        <v>5</v>
      </c>
      <c r="G4" s="9" t="s">
        <v>6</v>
      </c>
      <c r="H4" s="9" t="s">
        <v>7</v>
      </c>
      <c r="I4" s="9" t="s">
        <v>16</v>
      </c>
      <c r="J4" s="9" t="s">
        <v>57</v>
      </c>
    </row>
    <row r="5" spans="1:10" ht="16.5" customHeight="1" thickBot="1" x14ac:dyDescent="0.25">
      <c r="B5" s="44"/>
      <c r="C5" s="65">
        <v>56.75</v>
      </c>
      <c r="D5" s="66">
        <v>52.551635566104544</v>
      </c>
      <c r="E5" s="66">
        <v>54.078812143014673</v>
      </c>
      <c r="F5" s="66">
        <v>54.950184440853036</v>
      </c>
      <c r="G5" s="66">
        <v>55.8356053196147</v>
      </c>
      <c r="H5" s="66">
        <v>56.735301275627862</v>
      </c>
      <c r="I5" s="66">
        <v>57.649502456876874</v>
      </c>
      <c r="J5" s="67">
        <v>58.578442721875533</v>
      </c>
    </row>
    <row r="6" spans="1:10" x14ac:dyDescent="0.2">
      <c r="B6" s="35" t="s">
        <v>35</v>
      </c>
      <c r="C6" s="35"/>
      <c r="D6" s="34"/>
      <c r="E6" s="34"/>
      <c r="F6" s="34"/>
      <c r="G6" s="34"/>
      <c r="H6" s="34"/>
    </row>
    <row r="7" spans="1:10" x14ac:dyDescent="0.2">
      <c r="B7" s="83" t="s">
        <v>75</v>
      </c>
      <c r="C7" s="35"/>
      <c r="D7" s="34"/>
      <c r="E7" s="34"/>
      <c r="F7" s="34"/>
      <c r="G7" s="34"/>
      <c r="H7" s="34"/>
    </row>
    <row r="8" spans="1:10" x14ac:dyDescent="0.2">
      <c r="B8" s="36" t="s">
        <v>165</v>
      </c>
      <c r="C8" s="35"/>
      <c r="D8" s="34"/>
      <c r="E8" s="34"/>
      <c r="F8" s="34"/>
      <c r="G8" s="34"/>
      <c r="H8" s="34"/>
    </row>
    <row r="9" spans="1:10" ht="34.700000000000003" customHeight="1" x14ac:dyDescent="0.2">
      <c r="B9" s="207" t="s">
        <v>153</v>
      </c>
      <c r="C9" s="207"/>
      <c r="D9" s="207"/>
      <c r="E9" s="207"/>
      <c r="F9" s="207"/>
      <c r="G9" s="207"/>
      <c r="H9" s="207"/>
      <c r="I9" s="207"/>
      <c r="J9" s="207"/>
    </row>
    <row r="10" spans="1:10" ht="16.5" customHeight="1" x14ac:dyDescent="0.2"/>
    <row r="11" spans="1:10" ht="11.25" customHeight="1" x14ac:dyDescent="0.2"/>
    <row r="12" spans="1:10" ht="11.85" customHeight="1" x14ac:dyDescent="0.2"/>
  </sheetData>
  <mergeCells count="2">
    <mergeCell ref="A1:A2"/>
    <mergeCell ref="B9:J9"/>
  </mergeCells>
  <hyperlinks>
    <hyperlink ref="A1:A2" location="Contents!A1" display="Return to Contents"/>
    <hyperlink ref="B7" r:id="rId1"/>
  </hyperlinks>
  <pageMargins left="0.7" right="0.7" top="0.75" bottom="0.75" header="0.3" footer="0.3"/>
  <pageSetup paperSize="9" orientation="portrait" horizontalDpi="90" verticalDpi="9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0.85546875" style="1" customWidth="1"/>
    <col min="3" max="6" width="11.42578125" style="1" bestFit="1" customWidth="1"/>
    <col min="7" max="7" width="11.42578125" style="1" customWidth="1"/>
    <col min="8" max="8" width="10.85546875" style="1" customWidth="1"/>
    <col min="9" max="16384" width="8.42578125" style="1"/>
  </cols>
  <sheetData>
    <row r="1" spans="1:8" x14ac:dyDescent="0.2">
      <c r="A1" s="187" t="s">
        <v>0</v>
      </c>
    </row>
    <row r="2" spans="1:8" x14ac:dyDescent="0.2">
      <c r="A2" s="187"/>
    </row>
    <row r="3" spans="1:8" ht="15" x14ac:dyDescent="0.25">
      <c r="B3" s="12" t="s">
        <v>63</v>
      </c>
    </row>
    <row r="4" spans="1:8" ht="16.5" customHeight="1" x14ac:dyDescent="0.25">
      <c r="B4" s="6" t="s">
        <v>21</v>
      </c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16</v>
      </c>
    </row>
    <row r="5" spans="1:8" ht="16.5" customHeight="1" x14ac:dyDescent="0.2">
      <c r="B5" s="28" t="s">
        <v>43</v>
      </c>
      <c r="C5" s="15">
        <v>88.304336733188393</v>
      </c>
      <c r="D5" s="15">
        <v>898.68327224795576</v>
      </c>
      <c r="E5" s="15">
        <v>1162.308776345144</v>
      </c>
      <c r="F5" s="15">
        <v>1364.2366387614784</v>
      </c>
      <c r="G5" s="15">
        <v>1580.074561575002</v>
      </c>
      <c r="H5" s="15">
        <v>1838.0980998394043</v>
      </c>
    </row>
    <row r="6" spans="1:8" ht="16.5" customHeight="1" x14ac:dyDescent="0.2">
      <c r="B6" s="56" t="s">
        <v>154</v>
      </c>
      <c r="C6" s="15">
        <v>-31.78877567029258</v>
      </c>
      <c r="D6" s="15">
        <v>-606.3700078035663</v>
      </c>
      <c r="E6" s="15">
        <v>-3.1388327378158465</v>
      </c>
      <c r="F6" s="15">
        <v>56.25352691564558</v>
      </c>
      <c r="G6" s="15">
        <v>54.060158841797147</v>
      </c>
      <c r="H6" s="15">
        <v>46.817086005560213</v>
      </c>
    </row>
    <row r="7" spans="1:8" ht="28.5" x14ac:dyDescent="0.2">
      <c r="B7" s="73" t="s">
        <v>54</v>
      </c>
      <c r="C7" s="15">
        <v>0.42529592654500448</v>
      </c>
      <c r="D7" s="15">
        <v>66.890389802652066</v>
      </c>
      <c r="E7" s="15">
        <v>64.285483126195572</v>
      </c>
      <c r="F7" s="15">
        <v>68.742434702049195</v>
      </c>
      <c r="G7" s="15">
        <v>75.970311907589917</v>
      </c>
      <c r="H7" s="15">
        <v>89.192015817599099</v>
      </c>
    </row>
    <row r="8" spans="1:8" ht="16.5" customHeight="1" x14ac:dyDescent="0.2">
      <c r="B8" s="57" t="s">
        <v>45</v>
      </c>
      <c r="C8" s="15">
        <v>14.877489479406108</v>
      </c>
      <c r="D8" s="15">
        <v>51.600044910203792</v>
      </c>
      <c r="E8" s="15">
        <v>47.425805839108818</v>
      </c>
      <c r="F8" s="15">
        <v>50.979310908433604</v>
      </c>
      <c r="G8" s="15">
        <v>58.592907992231062</v>
      </c>
      <c r="H8" s="15">
        <v>71.352842097157236</v>
      </c>
    </row>
    <row r="9" spans="1:8" ht="16.5" customHeight="1" x14ac:dyDescent="0.2">
      <c r="B9" s="58" t="s">
        <v>46</v>
      </c>
      <c r="C9" s="15">
        <v>-14.452193552861132</v>
      </c>
      <c r="D9" s="15">
        <v>15.290344892448246</v>
      </c>
      <c r="E9" s="15">
        <v>16.859677287086697</v>
      </c>
      <c r="F9" s="15">
        <v>17.763123793615563</v>
      </c>
      <c r="G9" s="15">
        <v>17.377403915358883</v>
      </c>
      <c r="H9" s="15">
        <v>17.839173720441835</v>
      </c>
    </row>
    <row r="10" spans="1:8" ht="16.5" customHeight="1" thickBot="1" x14ac:dyDescent="0.25">
      <c r="B10" s="59" t="s">
        <v>55</v>
      </c>
      <c r="C10" s="53">
        <v>11.072636065472622</v>
      </c>
      <c r="D10" s="53">
        <v>24.862931778733241</v>
      </c>
      <c r="E10" s="53">
        <v>18.844329778393643</v>
      </c>
      <c r="F10" s="53">
        <v>17.913309955324664</v>
      </c>
      <c r="G10" s="53">
        <v>18.709301784740504</v>
      </c>
      <c r="H10" s="53">
        <v>15.398380314405827</v>
      </c>
    </row>
    <row r="11" spans="1:8" ht="16.5" customHeight="1" thickBot="1" x14ac:dyDescent="0.25">
      <c r="B11" s="51" t="s">
        <v>10</v>
      </c>
      <c r="C11" s="53">
        <v>68.01349305491344</v>
      </c>
      <c r="D11" s="53">
        <v>384.06658602577477</v>
      </c>
      <c r="E11" s="53">
        <v>1242.2997565119174</v>
      </c>
      <c r="F11" s="53">
        <v>1507.1459103344978</v>
      </c>
      <c r="G11" s="53">
        <v>1728.8143341091295</v>
      </c>
      <c r="H11" s="53">
        <v>1989.5055819769693</v>
      </c>
    </row>
    <row r="12" spans="1:8" x14ac:dyDescent="0.2">
      <c r="B12" s="11" t="s">
        <v>80</v>
      </c>
      <c r="C12" s="64"/>
      <c r="D12" s="64"/>
      <c r="E12" s="64"/>
      <c r="F12" s="64"/>
      <c r="G12" s="64"/>
      <c r="H12" s="64"/>
    </row>
    <row r="14" spans="1:8" x14ac:dyDescent="0.2">
      <c r="C14" s="64"/>
      <c r="D14" s="64"/>
      <c r="E14" s="64"/>
      <c r="F14" s="64"/>
      <c r="G14" s="64"/>
    </row>
    <row r="15" spans="1:8" x14ac:dyDescent="0.2">
      <c r="C15" s="26"/>
      <c r="D15" s="26"/>
      <c r="E15" s="26"/>
      <c r="F15" s="26"/>
      <c r="G15" s="26"/>
    </row>
    <row r="16" spans="1:8" x14ac:dyDescent="0.2">
      <c r="C16" s="26"/>
      <c r="D16" s="26"/>
      <c r="E16" s="26"/>
      <c r="F16" s="26"/>
      <c r="G16" s="26"/>
    </row>
    <row r="17" spans="3:7" x14ac:dyDescent="0.2">
      <c r="C17" s="26"/>
      <c r="D17" s="26"/>
      <c r="E17" s="26"/>
      <c r="F17" s="26"/>
      <c r="G17" s="26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3" width="35.42578125" style="1" customWidth="1"/>
    <col min="4" max="4" width="11.85546875" style="1" bestFit="1" customWidth="1"/>
    <col min="5" max="6" width="11.85546875" style="1" customWidth="1"/>
    <col min="7" max="16384" width="8.42578125" style="1"/>
  </cols>
  <sheetData>
    <row r="1" spans="1:6" x14ac:dyDescent="0.2">
      <c r="A1" s="187" t="s">
        <v>0</v>
      </c>
    </row>
    <row r="2" spans="1:6" x14ac:dyDescent="0.2">
      <c r="A2" s="187"/>
    </row>
    <row r="3" spans="1:6" ht="15" x14ac:dyDescent="0.25">
      <c r="B3" s="12" t="s">
        <v>76</v>
      </c>
      <c r="C3" s="12"/>
    </row>
    <row r="4" spans="1:6" ht="16.5" customHeight="1" x14ac:dyDescent="0.2">
      <c r="B4" s="191" t="s">
        <v>21</v>
      </c>
      <c r="C4" s="192"/>
      <c r="D4" s="9" t="s">
        <v>43</v>
      </c>
      <c r="E4" s="9" t="s">
        <v>44</v>
      </c>
      <c r="F4" s="9" t="s">
        <v>47</v>
      </c>
    </row>
    <row r="5" spans="1:6" ht="16.5" customHeight="1" x14ac:dyDescent="0.2">
      <c r="B5" s="188" t="s">
        <v>36</v>
      </c>
      <c r="C5" s="68" t="s">
        <v>49</v>
      </c>
      <c r="D5" s="32">
        <v>-11788.053960320627</v>
      </c>
      <c r="E5" s="32">
        <v>-515.14037055619508</v>
      </c>
      <c r="F5" s="32">
        <v>-95.035110235127902</v>
      </c>
    </row>
    <row r="6" spans="1:6" ht="16.5" customHeight="1" x14ac:dyDescent="0.2">
      <c r="B6" s="188"/>
      <c r="C6" s="68" t="s">
        <v>50</v>
      </c>
      <c r="D6" s="32">
        <v>12263.28660725285</v>
      </c>
      <c r="E6" s="32">
        <v>586.01171392969081</v>
      </c>
      <c r="F6" s="32">
        <v>88.079868729496141</v>
      </c>
    </row>
    <row r="7" spans="1:6" ht="16.5" customHeight="1" thickBot="1" x14ac:dyDescent="0.25">
      <c r="B7" s="189"/>
      <c r="C7" s="69" t="s">
        <v>17</v>
      </c>
      <c r="D7" s="55">
        <f>D5+D6</f>
        <v>475.23264693222336</v>
      </c>
      <c r="E7" s="55">
        <f t="shared" ref="E7:F7" si="0">E5+E6</f>
        <v>70.871343373495733</v>
      </c>
      <c r="F7" s="55">
        <f t="shared" si="0"/>
        <v>-6.9552415056317614</v>
      </c>
    </row>
    <row r="8" spans="1:6" ht="16.5" customHeight="1" x14ac:dyDescent="0.2">
      <c r="B8" s="190" t="s">
        <v>60</v>
      </c>
      <c r="C8" s="70" t="s">
        <v>49</v>
      </c>
      <c r="D8" s="74">
        <v>-11835.734621585219</v>
      </c>
      <c r="E8" s="74">
        <v>-522.1237950418805</v>
      </c>
      <c r="F8" s="74">
        <v>-94.637624968280164</v>
      </c>
    </row>
    <row r="9" spans="1:6" ht="16.5" customHeight="1" x14ac:dyDescent="0.2">
      <c r="B9" s="188"/>
      <c r="C9" s="68" t="s">
        <v>50</v>
      </c>
      <c r="D9" s="32">
        <v>13161.969879500806</v>
      </c>
      <c r="E9" s="32">
        <v>652.90210373234288</v>
      </c>
      <c r="F9" s="32">
        <v>112.94280050822938</v>
      </c>
    </row>
    <row r="10" spans="1:6" ht="16.5" customHeight="1" thickBot="1" x14ac:dyDescent="0.25">
      <c r="B10" s="189"/>
      <c r="C10" s="69" t="s">
        <v>17</v>
      </c>
      <c r="D10" s="55">
        <v>1326.2352579155868</v>
      </c>
      <c r="E10" s="55">
        <f t="shared" ref="E10" si="1">E8+E9</f>
        <v>130.77830869046238</v>
      </c>
      <c r="F10" s="55">
        <f t="shared" ref="F10" si="2">F8+F9</f>
        <v>18.305175539949218</v>
      </c>
    </row>
    <row r="11" spans="1:6" ht="16.5" customHeight="1" x14ac:dyDescent="0.2">
      <c r="B11" s="188" t="s">
        <v>48</v>
      </c>
      <c r="C11" s="60" t="s">
        <v>49</v>
      </c>
      <c r="D11" s="32">
        <v>-47.680661264592345</v>
      </c>
      <c r="E11" s="32">
        <f t="shared" ref="E11:F11" si="3">E8-E5</f>
        <v>-6.9834244856854184</v>
      </c>
      <c r="F11" s="32">
        <f t="shared" si="3"/>
        <v>0.39748526684773822</v>
      </c>
    </row>
    <row r="12" spans="1:6" ht="16.5" customHeight="1" x14ac:dyDescent="0.2">
      <c r="B12" s="188"/>
      <c r="C12" s="60" t="s">
        <v>50</v>
      </c>
      <c r="D12" s="32">
        <v>898.68327224795576</v>
      </c>
      <c r="E12" s="32">
        <f t="shared" ref="E12:F12" si="4">E9-E6</f>
        <v>66.890389802652066</v>
      </c>
      <c r="F12" s="32">
        <f t="shared" si="4"/>
        <v>24.862931778733241</v>
      </c>
    </row>
    <row r="13" spans="1:6" ht="16.5" customHeight="1" thickBot="1" x14ac:dyDescent="0.25">
      <c r="B13" s="189"/>
      <c r="C13" s="61" t="s">
        <v>17</v>
      </c>
      <c r="D13" s="55">
        <v>851.00261098336341</v>
      </c>
      <c r="E13" s="55">
        <f t="shared" ref="E13:F13" si="5">E10-E7</f>
        <v>59.906965316966648</v>
      </c>
      <c r="F13" s="55">
        <f t="shared" si="5"/>
        <v>25.260417045580979</v>
      </c>
    </row>
    <row r="14" spans="1:6" ht="11.25" customHeight="1" x14ac:dyDescent="0.2">
      <c r="B14" s="11" t="s">
        <v>80</v>
      </c>
      <c r="C14" s="11"/>
    </row>
  </sheetData>
  <mergeCells count="5">
    <mergeCell ref="A1:A2"/>
    <mergeCell ref="B5:B7"/>
    <mergeCell ref="B11:B13"/>
    <mergeCell ref="B8:B10"/>
    <mergeCell ref="B4:C4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>
      <selection sqref="A1:A2"/>
    </sheetView>
  </sheetViews>
  <sheetFormatPr defaultRowHeight="15" x14ac:dyDescent="0.25"/>
  <cols>
    <col min="1" max="1" width="10" customWidth="1"/>
    <col min="2" max="2" width="14.42578125" customWidth="1"/>
    <col min="3" max="4" width="10.7109375" customWidth="1"/>
    <col min="5" max="6" width="10.42578125" customWidth="1"/>
    <col min="7" max="7" width="10.85546875" customWidth="1"/>
  </cols>
  <sheetData>
    <row r="1" spans="1:6" x14ac:dyDescent="0.25">
      <c r="A1" s="187" t="s">
        <v>0</v>
      </c>
      <c r="B1" s="1"/>
      <c r="C1" s="1"/>
      <c r="D1" s="1"/>
      <c r="E1" s="1"/>
      <c r="F1" s="1"/>
    </row>
    <row r="2" spans="1:6" x14ac:dyDescent="0.25">
      <c r="A2" s="187"/>
      <c r="B2" s="1"/>
      <c r="C2" s="1"/>
      <c r="D2" s="1"/>
      <c r="E2" s="1"/>
      <c r="F2" s="1"/>
    </row>
    <row r="3" spans="1:6" x14ac:dyDescent="0.25">
      <c r="A3" s="1"/>
      <c r="B3" s="12" t="s">
        <v>84</v>
      </c>
      <c r="C3" s="1"/>
      <c r="D3" s="1"/>
      <c r="E3" s="1"/>
      <c r="F3" s="1"/>
    </row>
    <row r="4" spans="1:6" x14ac:dyDescent="0.25">
      <c r="A4" s="1"/>
      <c r="B4" s="12"/>
      <c r="C4" s="1"/>
      <c r="D4" s="1"/>
      <c r="E4" s="1"/>
      <c r="F4" s="1"/>
    </row>
    <row r="5" spans="1:6" x14ac:dyDescent="0.25">
      <c r="A5" s="1"/>
      <c r="B5" s="12"/>
      <c r="C5" s="1"/>
      <c r="D5" s="1"/>
      <c r="E5" s="1"/>
      <c r="F5" s="1"/>
    </row>
    <row r="6" spans="1:6" x14ac:dyDescent="0.25">
      <c r="A6" s="1"/>
      <c r="B6" s="12"/>
      <c r="C6" s="1"/>
      <c r="D6" s="1"/>
      <c r="E6" s="1"/>
      <c r="F6" s="1"/>
    </row>
    <row r="7" spans="1:6" x14ac:dyDescent="0.25">
      <c r="A7" s="1"/>
      <c r="B7" s="12"/>
      <c r="C7" s="1"/>
      <c r="D7" s="1"/>
      <c r="E7" s="1"/>
      <c r="F7" s="1"/>
    </row>
    <row r="8" spans="1:6" x14ac:dyDescent="0.25">
      <c r="A8" s="1"/>
      <c r="B8" s="12"/>
      <c r="C8" s="1"/>
      <c r="D8" s="1"/>
      <c r="E8" s="1"/>
      <c r="F8" s="1"/>
    </row>
    <row r="9" spans="1:6" x14ac:dyDescent="0.25">
      <c r="A9" s="1"/>
      <c r="B9" s="12"/>
      <c r="C9" s="1"/>
      <c r="D9" s="1"/>
      <c r="E9" s="1"/>
      <c r="F9" s="1"/>
    </row>
    <row r="10" spans="1:6" x14ac:dyDescent="0.25">
      <c r="A10" s="1"/>
      <c r="B10" s="12"/>
      <c r="C10" s="1"/>
      <c r="D10" s="1"/>
      <c r="E10" s="1"/>
      <c r="F10" s="1"/>
    </row>
    <row r="11" spans="1:6" x14ac:dyDescent="0.25">
      <c r="A11" s="1"/>
      <c r="B11" s="12"/>
      <c r="C11" s="1"/>
      <c r="D11" s="1"/>
      <c r="E11" s="1"/>
      <c r="F11" s="1"/>
    </row>
    <row r="12" spans="1:6" x14ac:dyDescent="0.25">
      <c r="A12" s="1"/>
      <c r="B12" s="12"/>
      <c r="C12" s="1"/>
      <c r="D12" s="1"/>
      <c r="E12" s="1"/>
      <c r="F12" s="1"/>
    </row>
    <row r="13" spans="1:6" x14ac:dyDescent="0.25">
      <c r="A13" s="1"/>
      <c r="B13" s="12"/>
      <c r="C13" s="1"/>
      <c r="D13" s="1"/>
      <c r="E13" s="1"/>
      <c r="F13" s="1"/>
    </row>
    <row r="14" spans="1:6" x14ac:dyDescent="0.25">
      <c r="A14" s="1"/>
      <c r="B14" s="12"/>
      <c r="C14" s="1"/>
      <c r="D14" s="1"/>
      <c r="E14" s="1"/>
      <c r="F14" s="1"/>
    </row>
    <row r="15" spans="1:6" x14ac:dyDescent="0.25">
      <c r="A15" s="1"/>
      <c r="B15" s="12"/>
      <c r="C15" s="1"/>
      <c r="D15" s="1"/>
      <c r="E15" s="1"/>
      <c r="F15" s="1"/>
    </row>
    <row r="16" spans="1:6" x14ac:dyDescent="0.25">
      <c r="A16" s="1"/>
      <c r="B16" s="12"/>
      <c r="C16" s="1"/>
      <c r="D16" s="1"/>
      <c r="E16" s="1"/>
      <c r="F16" s="1"/>
    </row>
    <row r="17" spans="1:13" x14ac:dyDescent="0.25">
      <c r="A17" s="1"/>
      <c r="B17" s="12"/>
      <c r="C17" s="1"/>
      <c r="D17" s="1"/>
      <c r="E17" s="1"/>
      <c r="F17" s="1"/>
    </row>
    <row r="18" spans="1:13" x14ac:dyDescent="0.25">
      <c r="A18" s="1"/>
      <c r="B18" s="12"/>
      <c r="C18" s="1"/>
      <c r="D18" s="1"/>
      <c r="E18" s="1"/>
      <c r="F18" s="1"/>
    </row>
    <row r="19" spans="1:13" x14ac:dyDescent="0.25">
      <c r="A19" s="1"/>
      <c r="B19" s="12"/>
      <c r="C19" s="1"/>
      <c r="D19" s="1"/>
      <c r="E19" s="1"/>
      <c r="F19" s="1"/>
    </row>
    <row r="20" spans="1:13" x14ac:dyDescent="0.25">
      <c r="A20" s="1"/>
      <c r="B20" s="168" t="s">
        <v>35</v>
      </c>
      <c r="C20" s="1"/>
      <c r="D20" s="1"/>
      <c r="E20" s="1"/>
      <c r="F20" s="1"/>
    </row>
    <row r="21" spans="1:13" x14ac:dyDescent="0.25">
      <c r="A21" s="1"/>
      <c r="B21" s="83" t="s">
        <v>72</v>
      </c>
      <c r="C21" s="1"/>
      <c r="D21" s="1"/>
      <c r="E21" s="1"/>
      <c r="F21" s="1"/>
    </row>
    <row r="22" spans="1:13" x14ac:dyDescent="0.25">
      <c r="A22" s="1"/>
      <c r="B22" s="193" t="s">
        <v>151</v>
      </c>
      <c r="C22" s="193"/>
      <c r="D22" s="193"/>
      <c r="E22" s="193"/>
      <c r="F22" s="193"/>
      <c r="G22" s="193"/>
    </row>
    <row r="23" spans="1:13" x14ac:dyDescent="0.25">
      <c r="A23" s="1"/>
      <c r="B23" s="12"/>
      <c r="C23" s="1"/>
      <c r="D23" s="1"/>
      <c r="E23" s="1"/>
      <c r="F23" s="1"/>
    </row>
    <row r="24" spans="1:13" ht="75" x14ac:dyDescent="0.25">
      <c r="A24" s="109"/>
      <c r="B24" s="111" t="s">
        <v>93</v>
      </c>
      <c r="C24" s="112" t="s">
        <v>95</v>
      </c>
      <c r="D24" s="112" t="s">
        <v>97</v>
      </c>
      <c r="E24" s="112" t="s">
        <v>96</v>
      </c>
      <c r="F24" s="112" t="s">
        <v>99</v>
      </c>
      <c r="G24" s="112" t="s">
        <v>98</v>
      </c>
      <c r="H24" s="112" t="s">
        <v>94</v>
      </c>
      <c r="I24" s="109"/>
      <c r="J24" s="109"/>
      <c r="K24" s="109"/>
      <c r="L24" s="109"/>
      <c r="M24" s="109"/>
    </row>
    <row r="25" spans="1:13" x14ac:dyDescent="0.25">
      <c r="A25" s="29"/>
      <c r="B25" s="108" t="s">
        <v>87</v>
      </c>
      <c r="C25" s="174">
        <v>90.474987625214951</v>
      </c>
      <c r="D25" s="174">
        <v>91.3109725314971</v>
      </c>
      <c r="E25" s="175"/>
      <c r="F25" s="174">
        <v>91.45611499124594</v>
      </c>
      <c r="G25" s="175"/>
      <c r="H25" s="174">
        <v>91.49968883838504</v>
      </c>
      <c r="I25" s="110"/>
      <c r="J25" s="110"/>
      <c r="K25" s="110"/>
      <c r="L25" s="110"/>
      <c r="M25" s="109"/>
    </row>
    <row r="26" spans="1:13" x14ac:dyDescent="0.25">
      <c r="A26" s="29"/>
      <c r="B26" s="108" t="s">
        <v>88</v>
      </c>
      <c r="C26" s="174">
        <v>91.867673999683603</v>
      </c>
      <c r="D26" s="174">
        <f>E26</f>
        <v>92.201684127820428</v>
      </c>
      <c r="E26" s="176">
        <v>92.201684127820428</v>
      </c>
      <c r="F26" s="174">
        <v>93.589877703178203</v>
      </c>
      <c r="G26" s="175"/>
      <c r="H26" s="174">
        <v>92.658605224945049</v>
      </c>
      <c r="I26" s="110"/>
      <c r="J26" s="110"/>
      <c r="K26" s="110"/>
      <c r="L26" s="110"/>
      <c r="M26" s="109"/>
    </row>
    <row r="27" spans="1:13" x14ac:dyDescent="0.25">
      <c r="A27" s="29"/>
      <c r="B27" s="108" t="s">
        <v>89</v>
      </c>
      <c r="C27" s="174">
        <v>87.080571332343339</v>
      </c>
      <c r="D27" s="174"/>
      <c r="E27" s="174">
        <v>88.667389975975325</v>
      </c>
      <c r="F27" s="174">
        <v>91.893818890189152</v>
      </c>
      <c r="G27" s="176">
        <f>F27</f>
        <v>91.893818890189152</v>
      </c>
      <c r="H27" s="174">
        <v>91.189077951950765</v>
      </c>
      <c r="I27" s="110"/>
      <c r="J27" s="110"/>
      <c r="K27" s="110"/>
      <c r="L27" s="110"/>
      <c r="M27" s="109"/>
    </row>
    <row r="28" spans="1:13" x14ac:dyDescent="0.25">
      <c r="A28" s="29"/>
      <c r="B28" s="108" t="s">
        <v>90</v>
      </c>
      <c r="C28" s="174">
        <v>88.421615304930015</v>
      </c>
      <c r="D28" s="174"/>
      <c r="E28" s="174">
        <v>92.140356331688253</v>
      </c>
      <c r="F28" s="174"/>
      <c r="G28" s="174">
        <v>96.230641174898381</v>
      </c>
      <c r="H28" s="174">
        <v>95.580954339098227</v>
      </c>
      <c r="I28" s="110"/>
      <c r="J28" s="110"/>
      <c r="K28" s="110"/>
      <c r="L28" s="110"/>
      <c r="M28" s="109"/>
    </row>
    <row r="29" spans="1:13" x14ac:dyDescent="0.25">
      <c r="A29" s="29"/>
      <c r="B29" s="108" t="s">
        <v>91</v>
      </c>
      <c r="C29" s="174">
        <v>91.958481958328846</v>
      </c>
      <c r="D29" s="174"/>
      <c r="E29" s="174">
        <v>94.898006167064892</v>
      </c>
      <c r="F29" s="174"/>
      <c r="G29" s="174">
        <v>98.305317614366103</v>
      </c>
      <c r="H29" s="177"/>
      <c r="I29" s="110"/>
      <c r="J29" s="110"/>
      <c r="K29" s="110"/>
      <c r="L29" s="110"/>
      <c r="M29" s="109"/>
    </row>
    <row r="30" spans="1:13" ht="15" customHeight="1" thickBot="1" x14ac:dyDescent="0.3">
      <c r="A30" s="29"/>
      <c r="B30" s="173" t="s">
        <v>92</v>
      </c>
      <c r="C30" s="178">
        <v>96.188846874154805</v>
      </c>
      <c r="D30" s="178"/>
      <c r="E30" s="178">
        <v>98.059604539175595</v>
      </c>
      <c r="F30" s="178"/>
      <c r="G30" s="178">
        <v>99.142010264644455</v>
      </c>
      <c r="H30" s="179"/>
      <c r="I30" s="110"/>
      <c r="J30" s="110"/>
      <c r="K30" s="110"/>
      <c r="L30" s="110"/>
      <c r="M30" s="109"/>
    </row>
  </sheetData>
  <mergeCells count="2">
    <mergeCell ref="A1:A2"/>
    <mergeCell ref="B22:G22"/>
  </mergeCells>
  <hyperlinks>
    <hyperlink ref="A1:A2" location="Contents!A1" display="Return to Contents"/>
    <hyperlink ref="B22" r:id="rId1"/>
    <hyperlink ref="B21" r:id="rId2" location="provisional" display="Source: Scottish Fiscal Commission (2021) Scotland's Economic and Fiscal Forecasts - January 2021,"/>
  </hyperlinks>
  <pageMargins left="0.7" right="0.7" top="0.75" bottom="0.75" header="0.3" footer="0.3"/>
  <pageSetup paperSize="9" orientation="portrait" horizontalDpi="90" verticalDpi="9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5.42578125" style="1" customWidth="1"/>
    <col min="3" max="3" width="10.7109375" style="1" customWidth="1"/>
    <col min="4" max="4" width="11.85546875" style="1" bestFit="1" customWidth="1"/>
    <col min="5" max="6" width="10.140625" style="1" customWidth="1"/>
    <col min="7" max="16384" width="8.42578125" style="1"/>
  </cols>
  <sheetData>
    <row r="1" spans="1:6" x14ac:dyDescent="0.2">
      <c r="A1" s="187" t="s">
        <v>0</v>
      </c>
    </row>
    <row r="2" spans="1:6" x14ac:dyDescent="0.2">
      <c r="A2" s="187"/>
    </row>
    <row r="3" spans="1:6" ht="15" x14ac:dyDescent="0.25">
      <c r="B3" s="12" t="s">
        <v>85</v>
      </c>
      <c r="C3" s="12"/>
    </row>
    <row r="4" spans="1:6" ht="16.5" customHeight="1" x14ac:dyDescent="0.2">
      <c r="B4" s="100" t="s">
        <v>21</v>
      </c>
      <c r="C4" s="9" t="s">
        <v>2</v>
      </c>
      <c r="D4" s="9" t="s">
        <v>3</v>
      </c>
      <c r="E4" s="9" t="s">
        <v>4</v>
      </c>
      <c r="F4" s="9" t="s">
        <v>5</v>
      </c>
    </row>
    <row r="5" spans="1:6" ht="16.5" customHeight="1" x14ac:dyDescent="0.2">
      <c r="B5" s="101" t="s">
        <v>78</v>
      </c>
      <c r="C5" s="113">
        <v>11832.602813642799</v>
      </c>
      <c r="D5" s="32">
        <v>11937.955459484267</v>
      </c>
      <c r="E5" s="32">
        <v>13161.969879500806</v>
      </c>
      <c r="F5" s="32">
        <v>14069.408230903799</v>
      </c>
    </row>
    <row r="6" spans="1:6" ht="16.5" customHeight="1" x14ac:dyDescent="0.2">
      <c r="B6" s="101" t="s">
        <v>49</v>
      </c>
      <c r="C6" s="103">
        <v>-11684.6103874776</v>
      </c>
      <c r="D6" s="32">
        <v>-11762.34777528899</v>
      </c>
      <c r="E6" s="32">
        <v>-11835.734621585219</v>
      </c>
      <c r="F6" s="32">
        <v>-12616.193490547344</v>
      </c>
    </row>
    <row r="7" spans="1:6" ht="16.5" customHeight="1" thickBot="1" x14ac:dyDescent="0.25">
      <c r="B7" s="102" t="s">
        <v>79</v>
      </c>
      <c r="C7" s="104">
        <v>147.99243052239945</v>
      </c>
      <c r="D7" s="55">
        <v>175.60768419527631</v>
      </c>
      <c r="E7" s="55">
        <v>1326.2352579155868</v>
      </c>
      <c r="F7" s="55">
        <v>1453.2147403564541</v>
      </c>
    </row>
    <row r="8" spans="1:6" x14ac:dyDescent="0.2">
      <c r="B8" s="11" t="s">
        <v>80</v>
      </c>
    </row>
    <row r="9" spans="1:6" x14ac:dyDescent="0.2">
      <c r="B9" s="11" t="s">
        <v>100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5.42578125" style="1" customWidth="1"/>
    <col min="3" max="3" width="10.7109375" style="1" customWidth="1"/>
    <col min="4" max="4" width="11.85546875" style="1" bestFit="1" customWidth="1"/>
    <col min="5" max="7" width="10.140625" style="1" customWidth="1"/>
    <col min="8" max="16384" width="8.42578125" style="1"/>
  </cols>
  <sheetData>
    <row r="1" spans="1:7" x14ac:dyDescent="0.2">
      <c r="A1" s="187" t="s">
        <v>0</v>
      </c>
    </row>
    <row r="2" spans="1:7" x14ac:dyDescent="0.2">
      <c r="A2" s="187"/>
    </row>
    <row r="3" spans="1:7" ht="15" x14ac:dyDescent="0.25">
      <c r="B3" s="12" t="s">
        <v>156</v>
      </c>
      <c r="C3" s="12"/>
    </row>
    <row r="4" spans="1:7" ht="15" x14ac:dyDescent="0.2">
      <c r="B4" s="185" t="s">
        <v>81</v>
      </c>
      <c r="C4" s="9" t="s">
        <v>9</v>
      </c>
      <c r="D4" s="9" t="s">
        <v>1</v>
      </c>
      <c r="E4" s="9" t="s">
        <v>2</v>
      </c>
      <c r="F4" s="9" t="s">
        <v>3</v>
      </c>
      <c r="G4" s="9" t="s">
        <v>4</v>
      </c>
    </row>
    <row r="5" spans="1:7" ht="16.5" customHeight="1" x14ac:dyDescent="0.2">
      <c r="B5" s="186" t="s">
        <v>82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</row>
    <row r="6" spans="1:7" ht="16.5" customHeight="1" thickBot="1" x14ac:dyDescent="0.25">
      <c r="B6" s="102" t="s">
        <v>83</v>
      </c>
      <c r="C6" s="105">
        <v>-204.19779813775676</v>
      </c>
      <c r="D6" s="71">
        <v>-309.42322701584817</v>
      </c>
      <c r="E6" s="71">
        <v>-34.487012802977915</v>
      </c>
      <c r="F6" s="55">
        <v>129.55102213456667</v>
      </c>
      <c r="G6" s="55">
        <v>851.00261098336341</v>
      </c>
    </row>
    <row r="7" spans="1:7" x14ac:dyDescent="0.2">
      <c r="B7" s="11" t="s">
        <v>80</v>
      </c>
    </row>
    <row r="8" spans="1:7" x14ac:dyDescent="0.2">
      <c r="B8" s="11" t="s">
        <v>157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2"/>
    </sheetView>
  </sheetViews>
  <sheetFormatPr defaultColWidth="8.42578125" defaultRowHeight="14.25" x14ac:dyDescent="0.2"/>
  <cols>
    <col min="1" max="1" width="10" style="1" customWidth="1"/>
    <col min="2" max="2" width="39.42578125" style="1" customWidth="1"/>
    <col min="3" max="16384" width="8.42578125" style="1"/>
  </cols>
  <sheetData>
    <row r="1" spans="1:6" x14ac:dyDescent="0.2">
      <c r="A1" s="187" t="s">
        <v>0</v>
      </c>
    </row>
    <row r="2" spans="1:6" x14ac:dyDescent="0.2">
      <c r="A2" s="187"/>
    </row>
    <row r="3" spans="1:6" ht="15" x14ac:dyDescent="0.2">
      <c r="B3" s="24" t="s">
        <v>77</v>
      </c>
    </row>
    <row r="4" spans="1:6" ht="16.5" customHeight="1" x14ac:dyDescent="0.25">
      <c r="B4" s="6" t="s">
        <v>21</v>
      </c>
      <c r="C4" s="9" t="s">
        <v>1</v>
      </c>
      <c r="D4" s="9" t="s">
        <v>2</v>
      </c>
      <c r="E4" s="9" t="s">
        <v>3</v>
      </c>
      <c r="F4" s="9" t="s">
        <v>4</v>
      </c>
    </row>
    <row r="5" spans="1:6" ht="16.5" customHeight="1" x14ac:dyDescent="0.2">
      <c r="B5" s="23" t="s">
        <v>22</v>
      </c>
      <c r="C5" s="76">
        <v>2883</v>
      </c>
      <c r="D5" s="76">
        <v>2890.1677159999999</v>
      </c>
      <c r="E5" s="76">
        <v>1916.3272706700002</v>
      </c>
      <c r="F5" s="76">
        <v>2062.142069</v>
      </c>
    </row>
    <row r="6" spans="1:6" ht="16.5" customHeight="1" x14ac:dyDescent="0.2">
      <c r="B6" s="23" t="s">
        <v>23</v>
      </c>
      <c r="C6" s="76">
        <v>-81.707393999999994</v>
      </c>
      <c r="D6" s="76">
        <v>-36.453370000000177</v>
      </c>
      <c r="E6" s="76">
        <v>-137.33698499999991</v>
      </c>
      <c r="F6" s="77">
        <v>-100.19813967000027</v>
      </c>
    </row>
    <row r="7" spans="1:6" ht="16.5" customHeight="1" x14ac:dyDescent="0.2">
      <c r="B7" s="23" t="s">
        <v>24</v>
      </c>
      <c r="C7" s="76">
        <v>2636</v>
      </c>
      <c r="D7" s="76">
        <v>2853</v>
      </c>
      <c r="E7" s="76">
        <v>1868</v>
      </c>
      <c r="F7" s="76">
        <v>2090.2952491965689</v>
      </c>
    </row>
    <row r="8" spans="1:6" ht="28.5" x14ac:dyDescent="0.2">
      <c r="B8" s="18" t="s">
        <v>25</v>
      </c>
      <c r="C8" s="76">
        <v>165.29260600000001</v>
      </c>
      <c r="D8" s="76">
        <v>0.71434599999975035</v>
      </c>
      <c r="E8" s="76">
        <v>-89.009714329999724</v>
      </c>
      <c r="F8" s="77">
        <v>-128.35131986656916</v>
      </c>
    </row>
    <row r="9" spans="1:6" ht="29.25" thickBot="1" x14ac:dyDescent="0.25">
      <c r="B9" s="75" t="s">
        <v>26</v>
      </c>
      <c r="C9" s="78">
        <v>24.156480999999999</v>
      </c>
      <c r="D9" s="78">
        <v>24.87082699999975</v>
      </c>
      <c r="E9" s="78">
        <v>-64.138887329999974</v>
      </c>
      <c r="F9" s="79">
        <v>-192.49020719656914</v>
      </c>
    </row>
    <row r="10" spans="1:6" ht="11.25" customHeight="1" x14ac:dyDescent="0.2">
      <c r="B10" s="11" t="s">
        <v>27</v>
      </c>
    </row>
    <row r="11" spans="1:6" ht="11.85" customHeight="1" x14ac:dyDescent="0.2">
      <c r="B11" s="72" t="s">
        <v>28</v>
      </c>
    </row>
    <row r="12" spans="1:6" ht="12" customHeight="1" x14ac:dyDescent="0.2">
      <c r="B12" s="182" t="s">
        <v>162</v>
      </c>
    </row>
    <row r="13" spans="1:6" ht="12" customHeight="1" x14ac:dyDescent="0.2">
      <c r="B13" s="72" t="s">
        <v>29</v>
      </c>
    </row>
    <row r="14" spans="1:6" x14ac:dyDescent="0.2">
      <c r="B14" s="14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A34239349</value>
    </field>
    <field name="Objective-Title">
      <value order="0">Scotland_s Economic and Fiscal Forecasts - August 2021 - Chapter 4 - Tax - Charts and Tables</value>
    </field>
    <field name="Objective-Description">
      <value order="0"/>
    </field>
    <field name="Objective-CreationStamp">
      <value order="0">2021-08-04T14:56:55Z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2021-08-25T14:41:24Z</value>
    </field>
    <field name="Objective-Owner">
      <value order="0">Thomson, Laura L (U443802)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2021 Forecast: 2021-2026</value>
    </field>
    <field name="Objective-Parent">
      <value order="0">Scottish Fiscal Commission: Research and Analysis - Medium Term Financial Strategy 2021 Forecast: 2021-2026</value>
    </field>
    <field name="Objective-State">
      <value order="0">Being Drafted</value>
    </field>
    <field name="Objective-VersionId">
      <value order="0">vA50540301</value>
    </field>
    <field name="Objective-Version">
      <value order="0">0.38</value>
    </field>
    <field name="Objective-VersionNumber">
      <value order="0">38</value>
    </field>
    <field name="Objective-VersionComment">
      <value order="0"/>
    </field>
    <field name="Objective-FileNumber">
      <value order="0">STAT/285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Overview</vt:lpstr>
      <vt:lpstr>Figure 4.1</vt:lpstr>
      <vt:lpstr>Figure 4.2</vt:lpstr>
      <vt:lpstr>Figure 4.3</vt:lpstr>
      <vt:lpstr>Figure 4.4</vt:lpstr>
      <vt:lpstr>Figure 4.5</vt:lpstr>
      <vt:lpstr>Figure 4.6</vt:lpstr>
      <vt:lpstr>Figure 4.7</vt:lpstr>
      <vt:lpstr>NSND-IT</vt:lpstr>
      <vt:lpstr>Figure 4.8</vt:lpstr>
      <vt:lpstr>Figure 4.9</vt:lpstr>
      <vt:lpstr>Figure 4.10</vt:lpstr>
      <vt:lpstr>Figure 4.11</vt:lpstr>
      <vt:lpstr>Figure 4.12</vt:lpstr>
      <vt:lpstr>Figure 4.13</vt:lpstr>
      <vt:lpstr>NDR</vt:lpstr>
      <vt:lpstr>Figure 4.14</vt:lpstr>
      <vt:lpstr>Figure 4.15</vt:lpstr>
      <vt:lpstr>LBTT</vt:lpstr>
      <vt:lpstr>Figure 4.16</vt:lpstr>
      <vt:lpstr>Figure 4.17</vt:lpstr>
      <vt:lpstr>Figure 4.18</vt:lpstr>
      <vt:lpstr>Figure 4.19</vt:lpstr>
      <vt:lpstr>Figure 4.20</vt:lpstr>
      <vt:lpstr>SLfT</vt:lpstr>
      <vt:lpstr>Figure 4.21</vt:lpstr>
      <vt:lpstr>Figure 4.22</vt:lpstr>
      <vt:lpstr>APD</vt:lpstr>
      <vt:lpstr>Figure 4.23</vt:lpstr>
      <vt:lpstr>VAT</vt:lpstr>
      <vt:lpstr>Figure 4.24</vt:lpstr>
      <vt:lpstr>Aggregates Levy</vt:lpstr>
      <vt:lpstr>Figure 4.25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U443802</cp:lastModifiedBy>
  <dcterms:created xsi:type="dcterms:W3CDTF">2020-04-02T13:20:57Z</dcterms:created>
  <dcterms:modified xsi:type="dcterms:W3CDTF">2021-08-25T14:41:15Z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A34239349</vt:lpwstr>
  </property>
  <property fmtid="{D5CDD505-2E9C-101B-9397-08002B2CF9AE}" pid="4" name="Objective-Title">
    <vt:lpwstr>Scotland_s Economic and Fiscal Forecasts - August 2021 - Chapter 4 - Tax -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2021-08-04T14:56:55Z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2021-08-25T14:41:24Z</vt:filetime>
  </property>
  <property fmtid="{D5CDD505-2E9C-101B-9397-08002B2CF9AE}" pid="11" name="Objective-Owner">
    <vt:lpwstr>Thomson, Laura L (U443802)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2021 Forecast: 2021-2026</vt:lpwstr>
  </property>
  <property fmtid="{D5CDD505-2E9C-101B-9397-08002B2CF9AE}" pid="13" name="Objective-Parent">
    <vt:lpwstr>Scottish Fiscal Commission: Research and Analysis - Medium Term Financial Strategy 2021 Forecast: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vA50540301</vt:lpwstr>
  </property>
  <property fmtid="{D5CDD505-2E9C-101B-9397-08002B2CF9AE}" pid="16" name="Objective-Version">
    <vt:lpwstr>0.38</vt:lpwstr>
  </property>
  <property fmtid="{D5CDD505-2E9C-101B-9397-08002B2CF9AE}" pid="17" name="Objective-VersionNumber">
    <vt:r8>38</vt:r8>
  </property>
  <property fmtid="{D5CDD505-2E9C-101B-9397-08002B2CF9AE}" pid="18" name="Objective-VersionComment">
    <vt:lpwstr/>
  </property>
  <property fmtid="{D5CDD505-2E9C-101B-9397-08002B2CF9AE}" pid="19" name="Objective-FileNumber">
    <vt:lpwstr>STAT/285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